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Dokumenti-  GLAVNI\FINANCIJSKI PLAN I PLAN NABAVE\2022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1" l="1"/>
  <c r="H91" i="1"/>
  <c r="I70" i="1"/>
  <c r="I90" i="1"/>
  <c r="I89" i="1"/>
  <c r="I88" i="1"/>
  <c r="I86" i="1"/>
  <c r="I85" i="1"/>
  <c r="I84" i="1"/>
  <c r="I83" i="1"/>
  <c r="I82" i="1"/>
  <c r="I80" i="1"/>
  <c r="I79" i="1"/>
  <c r="I77" i="1"/>
  <c r="I76" i="1"/>
  <c r="I75" i="1"/>
  <c r="I72" i="1"/>
  <c r="I71" i="1"/>
  <c r="I69" i="1"/>
  <c r="I68" i="1"/>
  <c r="I67" i="1"/>
  <c r="I66" i="1"/>
  <c r="I65" i="1"/>
  <c r="I64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G91" i="1"/>
  <c r="J88" i="1"/>
  <c r="F91" i="1"/>
  <c r="H95" i="1"/>
  <c r="J95" i="1"/>
  <c r="I97" i="1"/>
  <c r="I96" i="1"/>
  <c r="I94" i="1"/>
  <c r="I93" i="1"/>
  <c r="H97" i="1"/>
  <c r="H96" i="1"/>
  <c r="H94" i="1"/>
  <c r="H93" i="1"/>
  <c r="H92" i="1"/>
  <c r="G97" i="1"/>
  <c r="J96" i="1"/>
  <c r="F97" i="1"/>
  <c r="I111" i="1"/>
  <c r="I110" i="1"/>
  <c r="I109" i="1"/>
  <c r="I108" i="1"/>
  <c r="I107" i="1"/>
  <c r="H111" i="1"/>
  <c r="H110" i="1"/>
  <c r="H109" i="1"/>
  <c r="H108" i="1"/>
  <c r="H107" i="1"/>
  <c r="H112" i="1" s="1"/>
  <c r="G112" i="1"/>
  <c r="F112" i="1"/>
  <c r="G104" i="1"/>
  <c r="F104" i="1"/>
  <c r="I102" i="1"/>
  <c r="H102" i="1"/>
  <c r="H103" i="1"/>
  <c r="G101" i="1"/>
  <c r="I101" i="1" s="1"/>
  <c r="F101" i="1"/>
  <c r="H101" i="1" s="1"/>
  <c r="I100" i="1"/>
  <c r="H100" i="1"/>
  <c r="G61" i="1"/>
  <c r="I61" i="1" s="1"/>
  <c r="F61" i="1"/>
  <c r="I60" i="1"/>
  <c r="I59" i="1"/>
  <c r="H60" i="1"/>
  <c r="H59" i="1"/>
  <c r="I55" i="1"/>
  <c r="I54" i="1"/>
  <c r="I52" i="1"/>
  <c r="H52" i="1"/>
  <c r="H47" i="1"/>
  <c r="H49" i="1"/>
  <c r="H57" i="1"/>
  <c r="H56" i="1"/>
  <c r="H55" i="1"/>
  <c r="H54" i="1"/>
  <c r="H53" i="1"/>
  <c r="G58" i="1"/>
  <c r="I58" i="1" s="1"/>
  <c r="F58" i="1"/>
  <c r="I47" i="1"/>
  <c r="H48" i="1"/>
  <c r="G49" i="1"/>
  <c r="F49" i="1"/>
  <c r="I46" i="1"/>
  <c r="I45" i="1"/>
  <c r="I44" i="1"/>
  <c r="I40" i="1"/>
  <c r="I39" i="1"/>
  <c r="I37" i="1"/>
  <c r="H45" i="1"/>
  <c r="H44" i="1"/>
  <c r="H43" i="1"/>
  <c r="H42" i="1"/>
  <c r="H41" i="1"/>
  <c r="H40" i="1"/>
  <c r="H39" i="1"/>
  <c r="H38" i="1"/>
  <c r="H37" i="1"/>
  <c r="G46" i="1"/>
  <c r="F46" i="1"/>
  <c r="H46" i="1" s="1"/>
  <c r="I4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5" i="1"/>
  <c r="I14" i="1"/>
  <c r="I13" i="1"/>
  <c r="I11" i="1"/>
  <c r="I10" i="1"/>
  <c r="I9" i="1"/>
  <c r="I8" i="1"/>
  <c r="I7" i="1"/>
  <c r="I6" i="1"/>
  <c r="I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34" i="1"/>
  <c r="I34" i="1" s="1"/>
  <c r="F34" i="1"/>
  <c r="H104" i="1" l="1"/>
  <c r="I104" i="1"/>
  <c r="I112" i="1"/>
  <c r="H34" i="1"/>
  <c r="I49" i="1"/>
  <c r="H58" i="1"/>
  <c r="H61" i="1"/>
  <c r="J94" i="1"/>
  <c r="J93" i="1"/>
  <c r="J103" i="1"/>
  <c r="J60" i="1"/>
  <c r="J59" i="1"/>
  <c r="J61" i="1"/>
  <c r="J49" i="1"/>
  <c r="J48" i="1"/>
  <c r="J47" i="1"/>
  <c r="J114" i="1" l="1"/>
  <c r="J112" i="1"/>
  <c r="J101" i="1"/>
  <c r="J91" i="1"/>
  <c r="J58" i="1"/>
  <c r="J46" i="1"/>
  <c r="J34" i="1"/>
  <c r="J111" i="1" l="1"/>
  <c r="J110" i="1"/>
  <c r="J109" i="1"/>
  <c r="J108" i="1"/>
  <c r="J107" i="1"/>
  <c r="J100" i="1"/>
  <c r="J90" i="1"/>
  <c r="J89" i="1"/>
  <c r="J87" i="1"/>
  <c r="J86" i="1"/>
  <c r="J85" i="1"/>
  <c r="J84" i="1"/>
  <c r="J83" i="1"/>
  <c r="J82" i="1"/>
  <c r="J81" i="1"/>
  <c r="J80" i="1"/>
  <c r="J79" i="1"/>
  <c r="J78" i="1"/>
  <c r="J77" i="1"/>
  <c r="J76" i="1"/>
  <c r="J74" i="1"/>
  <c r="J72" i="1"/>
  <c r="J70" i="1"/>
  <c r="J69" i="1"/>
  <c r="J68" i="1"/>
  <c r="J67" i="1"/>
  <c r="J66" i="1"/>
  <c r="J65" i="1"/>
  <c r="J64" i="1"/>
  <c r="J57" i="1"/>
  <c r="J55" i="1"/>
  <c r="J54" i="1"/>
  <c r="J53" i="1"/>
  <c r="J45" i="1"/>
  <c r="J44" i="1"/>
  <c r="J43" i="1"/>
  <c r="J42" i="1"/>
  <c r="J41" i="1"/>
  <c r="J40" i="1"/>
  <c r="J39" i="1"/>
  <c r="J38" i="1"/>
  <c r="J37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<sst xmlns="http://schemas.openxmlformats.org/spreadsheetml/2006/main" count="114" uniqueCount="76">
  <si>
    <t>cto.</t>
  </si>
  <si>
    <t>Naziv prihoda/rashoda</t>
  </si>
  <si>
    <t>5.2. DECENTRALIZIRANA SREDSTVA</t>
  </si>
  <si>
    <t>Ostali rashodi za zaposlene</t>
  </si>
  <si>
    <t>Službena putovanja</t>
  </si>
  <si>
    <t>Naknada za prijevoz</t>
  </si>
  <si>
    <t>Stručno usavršavanje zaposlenika</t>
  </si>
  <si>
    <t>Ostale naknade troškova zaposlenima</t>
  </si>
  <si>
    <t>Uredski materijal i ostali mat.rashodi</t>
  </si>
  <si>
    <t>Energija</t>
  </si>
  <si>
    <t>Materijal i dijelovi za tek.održavanje</t>
  </si>
  <si>
    <t xml:space="preserve">Sitni inventar </t>
  </si>
  <si>
    <t>Službena, zaštitna i radna odjeća</t>
  </si>
  <si>
    <t>Usluge telefona,pošte i prijevoza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</si>
  <si>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</si>
  <si>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</si>
  <si>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</si>
  <si>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</si>
  <si>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</si>
  <si>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</si>
  <si>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Naknade troškova osobama izvan rad.odnosa</t>
  </si>
  <si>
    <t>Premije osiguranja</t>
  </si>
  <si>
    <t>Reprezentacija</t>
  </si>
  <si>
    <t>Članarine</t>
  </si>
  <si>
    <t>Pristojbe i naknade</t>
  </si>
  <si>
    <t>Troškovi sudskih postupaka</t>
  </si>
  <si>
    <t>Ostali nespomenuti rashodi poslovanja</t>
  </si>
  <si>
    <t>Bankarske usluge i usluge platnog prometa</t>
  </si>
  <si>
    <t>Zatezne kamate</t>
  </si>
  <si>
    <t xml:space="preserve">Ostali nespomenuti rashodi poslovanja </t>
  </si>
  <si>
    <t>Materijal i sirovine</t>
  </si>
  <si>
    <t>3.1. VLASTITI PRIHODI</t>
  </si>
  <si>
    <t>Usluge telefona, pošte i prijevoza</t>
  </si>
  <si>
    <t>Usluge tekućeg i invest.održavanja</t>
  </si>
  <si>
    <t>Uredska oprema i namještaj</t>
  </si>
  <si>
    <t>Knjige</t>
  </si>
  <si>
    <t>4.2. PRIHODI ZA POSEBNE NAMJENE</t>
  </si>
  <si>
    <t>Usluge tekućeg i invest. održavanja</t>
  </si>
  <si>
    <t>5.3. POMOĆI</t>
  </si>
  <si>
    <t>Plaće za redovan rad</t>
  </si>
  <si>
    <t>Plaće za redovan rad MZO</t>
  </si>
  <si>
    <t>Doprinosi za obvezno zdrav.osiguranje</t>
  </si>
  <si>
    <t>6.2. DONACIJE</t>
  </si>
  <si>
    <t>Tekuće donacije u novcu</t>
  </si>
  <si>
    <t>5.1. POMOĆI - BPŽ</t>
  </si>
  <si>
    <t>Plaće za redovni rad</t>
  </si>
  <si>
    <t>Doprinosi za obvezno zdrav. osiguranje</t>
  </si>
  <si>
    <t>Naknade za prijevoz</t>
  </si>
  <si>
    <t>SVEUKUPNO</t>
  </si>
  <si>
    <t>Zdravstvene usluge</t>
  </si>
  <si>
    <t>Naknade troškova osobama izvan rad. odnosa</t>
  </si>
  <si>
    <t>Pristojbe i naknade-MZO (zbog nezapošlj.OSI)</t>
  </si>
  <si>
    <t>Doprinosi za obvezno zdrav.osiguranje-MZO</t>
  </si>
  <si>
    <t>Ostali rashodi za zaposlene-MZO</t>
  </si>
  <si>
    <t>Plaće za prekovremeni rad-MZO</t>
  </si>
  <si>
    <t xml:space="preserve">                                  </t>
  </si>
  <si>
    <t>Prihodi od pruženih usluga-Najam prostora</t>
  </si>
  <si>
    <t>Višak prihoda</t>
  </si>
  <si>
    <t>SUMA-RASHODI</t>
  </si>
  <si>
    <t>SUMA-PRIHODI</t>
  </si>
  <si>
    <t>Ostali nespomenuti prihodi</t>
  </si>
  <si>
    <t>SUMA  PRIHODI/RASHODI</t>
  </si>
  <si>
    <t>SUMA PRIHODI/RASHODI</t>
  </si>
  <si>
    <t>Tekuće pomoći od izvanproračunskih korisnika</t>
  </si>
  <si>
    <t>Tek. pom.pr.korisnicima iz pror. koji im nije nadležan</t>
  </si>
  <si>
    <t>Kap. pom.pr.korisnicima iz pror. koji im nije nadležan</t>
  </si>
  <si>
    <t>PLAN</t>
  </si>
  <si>
    <t>IZVRŠENJE PLANA</t>
  </si>
  <si>
    <t>RAZLIKA</t>
  </si>
  <si>
    <t>INDEKS</t>
  </si>
  <si>
    <t>IZVRŠENJE PLANA 1.1.-31.12.2022.</t>
  </si>
  <si>
    <t>Komunikacijska oprema</t>
  </si>
  <si>
    <t>Tek. pom. iz drž.proračuna temeljem prij.EU sred.</t>
  </si>
  <si>
    <t>Doprinosi za obvez. osiguranje u slučaju nezap.</t>
  </si>
  <si>
    <t>Zdravstvene i veterinarske usluge</t>
  </si>
  <si>
    <t>Tekuće donacije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</si>
</sst>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7" xfId="0" applyBorder="1"/>
    <xf numFmtId="0" fontId="5" fillId="0" borderId="3" xfId="0" applyFont="1" applyBorder="1" applyAlignment="1">
      <alignment horizontal="center"/>
    </xf>
    <xf numFmtId="4" fontId="5" fillId="0" borderId="11" xfId="0" applyNumberFormat="1" applyFont="1" applyBorder="1"/>
    <xf numFmtId="4" fontId="5" fillId="0" borderId="1" xfId="0" applyNumberFormat="1" applyFont="1" applyBorder="1"/>
    <xf numFmtId="0" fontId="5" fillId="0" borderId="3" xfId="0" applyFont="1" applyFill="1" applyBorder="1" applyAlignment="1">
      <alignment horizontal="center"/>
    </xf>
    <xf numFmtId="4" fontId="5" fillId="0" borderId="9" xfId="0" applyNumberFormat="1" applyFont="1" applyBorder="1" applyAlignment="1"/>
    <xf numFmtId="4" fontId="5" fillId="0" borderId="9" xfId="0" applyNumberFormat="1" applyFont="1" applyBorder="1" applyAlignment="1"/>
    <xf numFmtId="2" fontId="0" fillId="0" borderId="0" xfId="0" applyNumberFormat="1"/>
    <xf numFmtId="4" fontId="4" fillId="0" borderId="5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/>
    <xf numFmtId="4" fontId="4" fillId="0" borderId="9" xfId="0" applyNumberFormat="1" applyFont="1" applyBorder="1" applyAlignment="1">
      <alignment horizontal="right"/>
    </xf>
    <xf numFmtId="0" fontId="0" fillId="0" borderId="0" xfId="0" applyBorder="1"/>
    <xf numFmtId="4" fontId="4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4" fontId="5" fillId="0" borderId="9" xfId="0" applyNumberFormat="1" applyFont="1" applyBorder="1" applyAlignment="1"/>
    <xf numFmtId="4" fontId="8" fillId="2" borderId="9" xfId="0" applyNumberFormat="1" applyFont="1" applyFill="1" applyBorder="1" applyAlignment="1"/>
    <xf numFmtId="4" fontId="5" fillId="2" borderId="9" xfId="0" applyNumberFormat="1" applyFont="1" applyFill="1" applyBorder="1" applyAlignment="1"/>
    <xf numFmtId="4" fontId="8" fillId="2" borderId="5" xfId="0" applyNumberFormat="1" applyFont="1" applyFill="1" applyBorder="1" applyAlignment="1"/>
    <xf numFmtId="4" fontId="2" fillId="0" borderId="5" xfId="0" applyNumberFormat="1" applyFont="1" applyBorder="1" applyAlignment="1"/>
    <xf numFmtId="4" fontId="4" fillId="0" borderId="9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5" fillId="0" borderId="0" xfId="0" applyNumberFormat="1" applyFont="1" applyBorder="1"/>
    <xf numFmtId="0" fontId="3" fillId="0" borderId="0" xfId="0" applyFont="1" applyBorder="1"/>
    <xf numFmtId="0" fontId="2" fillId="0" borderId="10" xfId="0" applyFont="1" applyBorder="1" applyAlignment="1">
      <alignment horizontal="center"/>
    </xf>
    <xf numFmtId="4" fontId="5" fillId="0" borderId="10" xfId="0" applyNumberFormat="1" applyFont="1" applyBorder="1" applyAlignment="1"/>
    <xf numFmtId="4" fontId="5" fillId="0" borderId="11" xfId="0" applyNumberFormat="1" applyFont="1" applyBorder="1" applyAlignment="1"/>
    <xf numFmtId="4" fontId="5" fillId="0" borderId="5" xfId="0" applyNumberFormat="1" applyFont="1" applyBorder="1" applyAlignment="1"/>
    <xf numFmtId="4" fontId="5" fillId="0" borderId="3" xfId="0" applyNumberFormat="1" applyFont="1" applyBorder="1" applyAlignment="1"/>
    <xf numFmtId="0" fontId="0" fillId="0" borderId="3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5" fillId="0" borderId="0" xfId="0" applyNumberFormat="1" applyFont="1"/>
    <xf numFmtId="4" fontId="5" fillId="0" borderId="12" xfId="0" applyNumberFormat="1" applyFont="1" applyBorder="1"/>
    <xf numFmtId="4" fontId="5" fillId="0" borderId="3" xfId="0" applyNumberFormat="1" applyFont="1" applyBorder="1"/>
    <xf numFmtId="4" fontId="5" fillId="0" borderId="4" xfId="0" applyNumberFormat="1" applyFont="1" applyBorder="1"/>
    <xf numFmtId="2" fontId="0" fillId="0" borderId="11" xfId="0" applyNumberFormat="1" applyBorder="1"/>
    <xf numFmtId="4" fontId="5" fillId="0" borderId="12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4" fontId="5" fillId="3" borderId="3" xfId="0" applyNumberFormat="1" applyFont="1" applyFill="1" applyBorder="1" applyAlignment="1"/>
    <xf numFmtId="4" fontId="5" fillId="3" borderId="3" xfId="0" applyNumberFormat="1" applyFont="1" applyFill="1" applyBorder="1" applyAlignment="1">
      <alignment horizontal="right"/>
    </xf>
    <xf numFmtId="4" fontId="5" fillId="3" borderId="5" xfId="0" applyNumberFormat="1" applyFont="1" applyFill="1" applyBorder="1" applyAlignment="1">
      <alignment horizontal="right"/>
    </xf>
    <xf numFmtId="4" fontId="5" fillId="3" borderId="11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right"/>
    </xf>
    <xf numFmtId="4" fontId="5" fillId="3" borderId="10" xfId="0" applyNumberFormat="1" applyFont="1" applyFill="1" applyBorder="1" applyAlignment="1">
      <alignment horizontal="right"/>
    </xf>
    <xf numFmtId="4" fontId="5" fillId="0" borderId="6" xfId="0" applyNumberFormat="1" applyFont="1" applyBorder="1" applyAlignment="1"/>
    <xf numFmtId="4" fontId="5" fillId="0" borderId="8" xfId="0" applyNumberFormat="1" applyFont="1" applyBorder="1" applyAlignment="1"/>
    <xf numFmtId="4" fontId="5" fillId="3" borderId="10" xfId="0" applyNumberFormat="1" applyFont="1" applyFill="1" applyBorder="1" applyAlignment="1"/>
    <xf numFmtId="4" fontId="5" fillId="3" borderId="11" xfId="0" applyNumberFormat="1" applyFont="1" applyFill="1" applyBorder="1" applyAlignment="1"/>
    <xf numFmtId="4" fontId="5" fillId="3" borderId="9" xfId="0" applyNumberFormat="1" applyFont="1" applyFill="1" applyBorder="1" applyAlignment="1">
      <alignment horizontal="right"/>
    </xf>
    <xf numFmtId="4" fontId="8" fillId="3" borderId="12" xfId="0" applyNumberFormat="1" applyFont="1" applyFill="1" applyBorder="1" applyAlignment="1">
      <alignment horizontal="right"/>
    </xf>
    <xf numFmtId="4" fontId="5" fillId="3" borderId="12" xfId="0" applyNumberFormat="1" applyFont="1" applyFill="1" applyBorder="1" applyAlignment="1">
      <alignment horizontal="right"/>
    </xf>
    <xf numFmtId="4" fontId="8" fillId="3" borderId="3" xfId="0" applyNumberFormat="1" applyFont="1" applyFill="1" applyBorder="1" applyAlignment="1"/>
    <xf numFmtId="4" fontId="8" fillId="3" borderId="9" xfId="0" applyNumberFormat="1" applyFont="1" applyFill="1" applyBorder="1" applyAlignment="1"/>
    <xf numFmtId="4" fontId="5" fillId="3" borderId="6" xfId="0" applyNumberFormat="1" applyFont="1" applyFill="1" applyBorder="1" applyAlignment="1"/>
    <xf numFmtId="4" fontId="5" fillId="3" borderId="9" xfId="0" applyNumberFormat="1" applyFont="1" applyFill="1" applyBorder="1" applyAlignment="1"/>
    <xf numFmtId="4" fontId="5" fillId="3" borderId="5" xfId="0" applyNumberFormat="1" applyFont="1" applyFill="1" applyBorder="1" applyAlignment="1"/>
    <xf numFmtId="0" fontId="5" fillId="3" borderId="10" xfId="0" applyFont="1" applyFill="1" applyBorder="1" applyAlignment="1"/>
    <xf numFmtId="0" fontId="5" fillId="3" borderId="11" xfId="0" applyFont="1" applyFill="1" applyBorder="1" applyAlignment="1"/>
    <xf numFmtId="0" fontId="5" fillId="3" borderId="5" xfId="0" applyFont="1" applyFill="1" applyBorder="1" applyAlignment="1"/>
    <xf numFmtId="4" fontId="5" fillId="3" borderId="12" xfId="0" applyNumberFormat="1" applyFont="1" applyFill="1" applyBorder="1" applyAlignment="1"/>
    <xf numFmtId="0" fontId="5" fillId="4" borderId="3" xfId="0" applyFont="1" applyFill="1" applyBorder="1" applyAlignment="1">
      <alignment horizontal="center"/>
    </xf>
    <xf numFmtId="4" fontId="4" fillId="4" borderId="3" xfId="0" applyNumberFormat="1" applyFont="1" applyFill="1" applyBorder="1" applyAlignment="1"/>
    <xf numFmtId="0" fontId="5" fillId="4" borderId="3" xfId="0" applyFont="1" applyFill="1" applyBorder="1"/>
    <xf numFmtId="4" fontId="4" fillId="4" borderId="5" xfId="0" applyNumberFormat="1" applyFont="1" applyFill="1" applyBorder="1" applyAlignment="1"/>
    <xf numFmtId="4" fontId="4" fillId="4" borderId="3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0" fontId="0" fillId="4" borderId="3" xfId="0" applyFill="1" applyBorder="1"/>
    <xf numFmtId="4" fontId="2" fillId="4" borderId="10" xfId="0" applyNumberFormat="1" applyFont="1" applyFill="1" applyBorder="1" applyAlignment="1"/>
    <xf numFmtId="4" fontId="2" fillId="4" borderId="3" xfId="0" applyNumberFormat="1" applyFont="1" applyFill="1" applyBorder="1" applyAlignment="1">
      <alignment horizontal="right"/>
    </xf>
    <xf numFmtId="4" fontId="4" fillId="4" borderId="6" xfId="0" applyNumberFormat="1" applyFont="1" applyFill="1" applyBorder="1" applyAlignment="1"/>
    <xf numFmtId="4" fontId="4" fillId="4" borderId="10" xfId="0" applyNumberFormat="1" applyFont="1" applyFill="1" applyBorder="1" applyAlignment="1"/>
    <xf numFmtId="4" fontId="4" fillId="4" borderId="9" xfId="0" applyNumberFormat="1" applyFont="1" applyFill="1" applyBorder="1" applyAlignment="1"/>
    <xf numFmtId="4" fontId="4" fillId="4" borderId="12" xfId="0" applyNumberFormat="1" applyFont="1" applyFill="1" applyBorder="1" applyAlignment="1">
      <alignment horizontal="right"/>
    </xf>
    <xf numFmtId="0" fontId="5" fillId="5" borderId="3" xfId="0" applyFont="1" applyFill="1" applyBorder="1" applyAlignment="1">
      <alignment horizontal="center"/>
    </xf>
    <xf numFmtId="4" fontId="4" fillId="5" borderId="0" xfId="0" applyNumberFormat="1" applyFont="1" applyFill="1"/>
    <xf numFmtId="4" fontId="4" fillId="5" borderId="3" xfId="0" applyNumberFormat="1" applyFont="1" applyFill="1" applyBorder="1" applyAlignment="1"/>
    <xf numFmtId="4" fontId="4" fillId="5" borderId="11" xfId="0" applyNumberFormat="1" applyFont="1" applyFill="1" applyBorder="1" applyAlignment="1"/>
    <xf numFmtId="0" fontId="5" fillId="5" borderId="3" xfId="0" applyFont="1" applyFill="1" applyBorder="1"/>
    <xf numFmtId="4" fontId="4" fillId="5" borderId="3" xfId="0" applyNumberFormat="1" applyFont="1" applyFill="1" applyBorder="1" applyAlignment="1">
      <alignment horizontal="right"/>
    </xf>
    <xf numFmtId="0" fontId="5" fillId="6" borderId="3" xfId="0" applyFont="1" applyFill="1" applyBorder="1" applyAlignment="1">
      <alignment horizontal="center"/>
    </xf>
    <xf numFmtId="4" fontId="4" fillId="6" borderId="3" xfId="0" applyNumberFormat="1" applyFont="1" applyFill="1" applyBorder="1" applyAlignment="1"/>
    <xf numFmtId="4" fontId="4" fillId="6" borderId="11" xfId="0" applyNumberFormat="1" applyFont="1" applyFill="1" applyBorder="1" applyAlignment="1">
      <alignment horizontal="right"/>
    </xf>
    <xf numFmtId="4" fontId="4" fillId="6" borderId="3" xfId="0" applyNumberFormat="1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4" fontId="4" fillId="6" borderId="10" xfId="0" applyNumberFormat="1" applyFont="1" applyFill="1" applyBorder="1" applyAlignment="1"/>
    <xf numFmtId="4" fontId="2" fillId="6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10" xfId="0" applyFont="1" applyFill="1" applyBorder="1" applyAlignment="1"/>
    <xf numFmtId="0" fontId="5" fillId="3" borderId="11" xfId="0" applyFont="1" applyFill="1" applyBorder="1" applyAlignment="1"/>
    <xf numFmtId="0" fontId="5" fillId="3" borderId="5" xfId="0" applyFont="1" applyFill="1" applyBorder="1" applyAlignment="1"/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5" xfId="0" applyFont="1" applyBorder="1" applyAlignment="1"/>
    <xf numFmtId="0" fontId="4" fillId="0" borderId="1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topLeftCell="A55" workbookViewId="0">
      <selection activeCell="A103" sqref="A103:XFD103"/>
    </sheetView>
  </sheetViews>
  <sheetFormatPr defaultRowHeight="15" x14ac:dyDescent="0.25"/>
  <cols>
    <col min="1" max="1" width="7.5703125" customWidth="1"/>
    <col min="4" max="4" width="9.140625" customWidth="1"/>
    <col min="5" max="5" width="3.7109375" customWidth="1"/>
    <col min="6" max="7" width="11.140625" customWidth="1"/>
    <col min="8" max="8" width="11.85546875" style="14" customWidth="1"/>
    <col min="9" max="9" width="7.85546875" customWidth="1"/>
    <col min="10" max="10" width="0.140625" hidden="1" customWidth="1"/>
  </cols>
  <sheetData>
    <row r="1" spans="1:11" ht="44.25" customHeight="1" x14ac:dyDescent="0.25">
      <c r="A1" s="160" t="s">
        <v>70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x14ac:dyDescent="0.25">
      <c r="A2" s="48" t="s">
        <v>0</v>
      </c>
      <c r="B2" s="113" t="s">
        <v>1</v>
      </c>
      <c r="C2" s="146"/>
      <c r="D2" s="146"/>
      <c r="E2" s="156"/>
      <c r="F2" s="43" t="s">
        <v>66</v>
      </c>
      <c r="G2" s="49" t="s">
        <v>67</v>
      </c>
      <c r="H2" s="50" t="s">
        <v>68</v>
      </c>
      <c r="I2" s="43" t="s">
        <v>69</v>
      </c>
      <c r="J2" s="26"/>
      <c r="K2" s="1"/>
    </row>
    <row r="3" spans="1:11" x14ac:dyDescent="0.25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1" x14ac:dyDescent="0.25">
      <c r="A4" s="2">
        <v>3121</v>
      </c>
      <c r="B4" s="119" t="s">
        <v>3</v>
      </c>
      <c r="C4" s="120"/>
      <c r="D4" s="120"/>
      <c r="E4" s="121"/>
      <c r="F4" s="51">
        <v>4600</v>
      </c>
      <c r="G4" s="47">
        <v>4000</v>
      </c>
      <c r="H4" s="45">
        <f>F4-G4</f>
        <v>600</v>
      </c>
      <c r="I4" s="17">
        <f t="shared" ref="I4:I34" si="0">G4/F4*100</f>
        <v>86.956521739130437</v>
      </c>
      <c r="J4" s="8"/>
      <c r="K4" s="1"/>
    </row>
    <row r="5" spans="1:11" x14ac:dyDescent="0.25">
      <c r="A5" s="2">
        <v>3211</v>
      </c>
      <c r="B5" s="119" t="s">
        <v>4</v>
      </c>
      <c r="C5" s="120"/>
      <c r="D5" s="120"/>
      <c r="E5" s="121"/>
      <c r="F5" s="52">
        <v>31000</v>
      </c>
      <c r="G5" s="47">
        <v>35683.160000000003</v>
      </c>
      <c r="H5" s="45">
        <f t="shared" ref="H5:H32" si="1">F5-G5</f>
        <v>-4683.1600000000035</v>
      </c>
      <c r="I5" s="56">
        <f>G5/F5*100</f>
        <v>115.10696774193549</v>
      </c>
      <c r="J5" s="55" t="e">
        <f>(#REF!/G5)*100</f>
        <v>#REF!</v>
      </c>
      <c r="K5" s="14"/>
    </row>
    <row r="6" spans="1:11" x14ac:dyDescent="0.25">
      <c r="A6" s="2">
        <v>3212</v>
      </c>
      <c r="B6" s="119" t="s">
        <v>5</v>
      </c>
      <c r="C6" s="120"/>
      <c r="D6" s="120"/>
      <c r="E6" s="121"/>
      <c r="F6" s="53">
        <v>219290</v>
      </c>
      <c r="G6" s="47">
        <v>226796.51</v>
      </c>
      <c r="H6" s="45">
        <f t="shared" si="1"/>
        <v>-7506.5100000000093</v>
      </c>
      <c r="I6" s="56">
        <f t="shared" si="0"/>
        <v>103.42309726845731</v>
      </c>
      <c r="J6" s="55" t="e">
        <f>(#REF!/G6)*100</f>
        <v>#REF!</v>
      </c>
      <c r="K6" s="14"/>
    </row>
    <row r="7" spans="1:11" x14ac:dyDescent="0.25">
      <c r="A7" s="2">
        <v>3213</v>
      </c>
      <c r="B7" s="119" t="s">
        <v>6</v>
      </c>
      <c r="C7" s="120"/>
      <c r="D7" s="120"/>
      <c r="E7" s="121"/>
      <c r="F7" s="51">
        <v>3600</v>
      </c>
      <c r="G7" s="47">
        <v>3713.25</v>
      </c>
      <c r="H7" s="45">
        <f t="shared" si="1"/>
        <v>-113.25</v>
      </c>
      <c r="I7" s="56">
        <f t="shared" si="0"/>
        <v>103.14583333333334</v>
      </c>
      <c r="J7" s="55" t="e">
        <f>(#REF!/G7)*100</f>
        <v>#REF!</v>
      </c>
      <c r="K7" s="14"/>
    </row>
    <row r="8" spans="1:11" x14ac:dyDescent="0.25">
      <c r="A8" s="2">
        <v>3214</v>
      </c>
      <c r="B8" s="119" t="s">
        <v>7</v>
      </c>
      <c r="C8" s="120"/>
      <c r="D8" s="120"/>
      <c r="E8" s="121"/>
      <c r="F8" s="52">
        <v>350</v>
      </c>
      <c r="G8" s="47">
        <v>963</v>
      </c>
      <c r="H8" s="45">
        <f t="shared" si="1"/>
        <v>-613</v>
      </c>
      <c r="I8" s="56">
        <f t="shared" si="0"/>
        <v>275.14285714285711</v>
      </c>
      <c r="J8" s="55" t="e">
        <f>(#REF!/G8)*100</f>
        <v>#REF!</v>
      </c>
      <c r="K8" s="14"/>
    </row>
    <row r="9" spans="1:11" x14ac:dyDescent="0.25">
      <c r="A9" s="2">
        <v>3221</v>
      </c>
      <c r="B9" s="119" t="s">
        <v>8</v>
      </c>
      <c r="C9" s="120"/>
      <c r="D9" s="120"/>
      <c r="E9" s="121"/>
      <c r="F9" s="52">
        <v>90000</v>
      </c>
      <c r="G9" s="47">
        <v>103712.04</v>
      </c>
      <c r="H9" s="45">
        <f t="shared" si="1"/>
        <v>-13712.039999999994</v>
      </c>
      <c r="I9" s="56">
        <f t="shared" si="0"/>
        <v>115.23559999999999</v>
      </c>
      <c r="J9" s="55" t="e">
        <f>(#REF!/G9)*100</f>
        <v>#REF!</v>
      </c>
      <c r="K9" s="14"/>
    </row>
    <row r="10" spans="1:11" x14ac:dyDescent="0.25">
      <c r="A10" s="2">
        <v>3222</v>
      </c>
      <c r="B10" s="163" t="s">
        <v>30</v>
      </c>
      <c r="C10" s="164"/>
      <c r="D10" s="164"/>
      <c r="E10" s="165"/>
      <c r="F10" s="52">
        <v>2000</v>
      </c>
      <c r="G10" s="47">
        <v>1836.88</v>
      </c>
      <c r="H10" s="45">
        <f t="shared" si="1"/>
        <v>163.11999999999989</v>
      </c>
      <c r="I10" s="17">
        <f t="shared" si="0"/>
        <v>91.844000000000008</v>
      </c>
      <c r="J10" s="55" t="e">
        <f>(#REF!/G10)*100</f>
        <v>#REF!</v>
      </c>
      <c r="K10" s="14"/>
    </row>
    <row r="11" spans="1:11" x14ac:dyDescent="0.25">
      <c r="A11" s="2">
        <v>3223</v>
      </c>
      <c r="B11" s="119" t="s">
        <v>9</v>
      </c>
      <c r="C11" s="120"/>
      <c r="D11" s="120"/>
      <c r="E11" s="121"/>
      <c r="F11" s="52">
        <v>241700</v>
      </c>
      <c r="G11" s="47">
        <v>214400.52</v>
      </c>
      <c r="H11" s="45">
        <f t="shared" si="1"/>
        <v>27299.48000000001</v>
      </c>
      <c r="I11" s="56">
        <f t="shared" si="0"/>
        <v>88.705221348779475</v>
      </c>
      <c r="J11" s="55" t="e">
        <f>(#REF!/G11)*100</f>
        <v>#REF!</v>
      </c>
      <c r="K11" s="14"/>
    </row>
    <row r="12" spans="1:11" x14ac:dyDescent="0.25">
      <c r="A12" s="2">
        <v>3224</v>
      </c>
      <c r="B12" s="119" t="s">
        <v>10</v>
      </c>
      <c r="C12" s="120"/>
      <c r="D12" s="120"/>
      <c r="E12" s="121"/>
      <c r="F12" s="53">
        <v>0</v>
      </c>
      <c r="G12" s="47">
        <v>0</v>
      </c>
      <c r="H12" s="45">
        <f t="shared" si="1"/>
        <v>0</v>
      </c>
      <c r="I12" s="56">
        <v>0</v>
      </c>
      <c r="J12" s="55" t="e">
        <f>(#REF!/G12)*100</f>
        <v>#REF!</v>
      </c>
      <c r="K12" s="14"/>
    </row>
    <row r="13" spans="1:11" x14ac:dyDescent="0.25">
      <c r="A13" s="2">
        <v>3225</v>
      </c>
      <c r="B13" s="119" t="s">
        <v>11</v>
      </c>
      <c r="C13" s="120"/>
      <c r="D13" s="120"/>
      <c r="E13" s="121"/>
      <c r="F13" s="53">
        <v>3000</v>
      </c>
      <c r="G13" s="47">
        <v>22038.29</v>
      </c>
      <c r="H13" s="45">
        <f t="shared" si="1"/>
        <v>-19038.29</v>
      </c>
      <c r="I13" s="56">
        <f t="shared" si="0"/>
        <v>734.60966666666673</v>
      </c>
      <c r="J13" s="55" t="e">
        <f>(#REF!/G13)*100</f>
        <v>#REF!</v>
      </c>
      <c r="K13" s="14"/>
    </row>
    <row r="14" spans="1:11" x14ac:dyDescent="0.25">
      <c r="A14" s="2">
        <v>3227</v>
      </c>
      <c r="B14" s="119" t="s">
        <v>12</v>
      </c>
      <c r="C14" s="120"/>
      <c r="D14" s="120"/>
      <c r="E14" s="121"/>
      <c r="F14" s="53">
        <v>2200</v>
      </c>
      <c r="G14" s="47">
        <v>2002.2</v>
      </c>
      <c r="H14" s="45">
        <f t="shared" si="1"/>
        <v>197.79999999999995</v>
      </c>
      <c r="I14" s="56">
        <f t="shared" si="0"/>
        <v>91.009090909090901</v>
      </c>
      <c r="J14" s="55" t="e">
        <f>(#REF!/G14)*100</f>
        <v>#REF!</v>
      </c>
      <c r="K14" s="14"/>
    </row>
    <row r="15" spans="1:11" x14ac:dyDescent="0.25">
      <c r="A15" s="2">
        <v>3231</v>
      </c>
      <c r="B15" s="119" t="s">
        <v>13</v>
      </c>
      <c r="C15" s="120"/>
      <c r="D15" s="120"/>
      <c r="E15" s="121"/>
      <c r="F15" s="53">
        <v>13000</v>
      </c>
      <c r="G15" s="47">
        <v>17712.63</v>
      </c>
      <c r="H15" s="45">
        <f t="shared" si="1"/>
        <v>-4712.630000000001</v>
      </c>
      <c r="I15" s="56">
        <f t="shared" si="0"/>
        <v>136.251</v>
      </c>
      <c r="J15" s="55" t="e">
        <f>(#REF!/G15)*100</f>
        <v>#REF!</v>
      </c>
      <c r="K15" s="14"/>
    </row>
    <row r="16" spans="1:11" x14ac:dyDescent="0.25">
      <c r="A16" s="2">
        <v>3232</v>
      </c>
      <c r="B16" s="119" t="s">
        <v>37</v>
      </c>
      <c r="C16" s="120"/>
      <c r="D16" s="120"/>
      <c r="E16" s="121"/>
      <c r="F16" s="54">
        <v>0</v>
      </c>
      <c r="G16" s="47">
        <v>0</v>
      </c>
      <c r="H16" s="45">
        <f t="shared" si="1"/>
        <v>0</v>
      </c>
      <c r="I16" s="56">
        <v>0</v>
      </c>
      <c r="J16" s="55" t="e">
        <f>(#REF!/G16)*100</f>
        <v>#REF!</v>
      </c>
      <c r="K16" s="14"/>
    </row>
    <row r="17" spans="1:12" x14ac:dyDescent="0.25">
      <c r="A17" s="2">
        <v>3233</v>
      </c>
      <c r="B17" s="119" t="s">
        <v>14</v>
      </c>
      <c r="C17" s="120"/>
      <c r="D17" s="120"/>
      <c r="E17" s="121"/>
      <c r="F17" s="53">
        <v>0</v>
      </c>
      <c r="G17" s="47">
        <v>3750</v>
      </c>
      <c r="H17" s="45">
        <f t="shared" si="1"/>
        <v>-3750</v>
      </c>
      <c r="I17" s="56">
        <v>0</v>
      </c>
      <c r="J17" s="55" t="e">
        <f>(#REF!/G17)*100</f>
        <v>#REF!</v>
      </c>
      <c r="K17" s="14"/>
    </row>
    <row r="18" spans="1:12" x14ac:dyDescent="0.25">
      <c r="A18" s="2">
        <v>3234</v>
      </c>
      <c r="B18" s="119" t="s">
        <v>15</v>
      </c>
      <c r="C18" s="120"/>
      <c r="D18" s="120"/>
      <c r="E18" s="121"/>
      <c r="F18" s="54">
        <v>62000</v>
      </c>
      <c r="G18" s="47">
        <v>63219.42</v>
      </c>
      <c r="H18" s="45">
        <f t="shared" si="1"/>
        <v>-1219.4199999999983</v>
      </c>
      <c r="I18" s="56">
        <f t="shared" si="0"/>
        <v>101.9668064516129</v>
      </c>
      <c r="J18" s="55" t="e">
        <f>(#REF!/G18)*100</f>
        <v>#REF!</v>
      </c>
      <c r="K18" s="14"/>
    </row>
    <row r="19" spans="1:12" x14ac:dyDescent="0.25">
      <c r="A19" s="2">
        <v>3235</v>
      </c>
      <c r="B19" s="119" t="s">
        <v>16</v>
      </c>
      <c r="C19" s="120"/>
      <c r="D19" s="120"/>
      <c r="E19" s="121"/>
      <c r="F19" s="54">
        <v>7400</v>
      </c>
      <c r="G19" s="47">
        <v>7280.06</v>
      </c>
      <c r="H19" s="45">
        <f t="shared" si="1"/>
        <v>119.9399999999996</v>
      </c>
      <c r="I19" s="56">
        <f t="shared" si="0"/>
        <v>98.379189189189191</v>
      </c>
      <c r="J19" s="55" t="e">
        <f>(#REF!/G19)*100</f>
        <v>#REF!</v>
      </c>
      <c r="K19" s="14"/>
    </row>
    <row r="20" spans="1:12" x14ac:dyDescent="0.25">
      <c r="A20" s="2">
        <v>3236</v>
      </c>
      <c r="B20" s="119" t="s">
        <v>49</v>
      </c>
      <c r="C20" s="120"/>
      <c r="D20" s="120"/>
      <c r="E20" s="121"/>
      <c r="F20" s="51">
        <v>12000</v>
      </c>
      <c r="G20" s="47">
        <v>12000</v>
      </c>
      <c r="H20" s="45">
        <f t="shared" si="1"/>
        <v>0</v>
      </c>
      <c r="I20" s="56">
        <f t="shared" si="0"/>
        <v>100</v>
      </c>
      <c r="J20" s="55" t="e">
        <f>(#REF!/G20)*100</f>
        <v>#REF!</v>
      </c>
      <c r="K20" s="14"/>
    </row>
    <row r="21" spans="1:12" x14ac:dyDescent="0.25">
      <c r="A21" s="2">
        <v>3237</v>
      </c>
      <c r="B21" s="119" t="s">
        <v>17</v>
      </c>
      <c r="C21" s="120"/>
      <c r="D21" s="120"/>
      <c r="E21" s="121"/>
      <c r="F21" s="52">
        <v>5000</v>
      </c>
      <c r="G21" s="47">
        <v>6725</v>
      </c>
      <c r="H21" s="45">
        <f t="shared" si="1"/>
        <v>-1725</v>
      </c>
      <c r="I21" s="56">
        <f t="shared" si="0"/>
        <v>134.5</v>
      </c>
      <c r="J21" s="55" t="e">
        <f>(#REF!/G21)*100</f>
        <v>#REF!</v>
      </c>
      <c r="K21" s="14"/>
    </row>
    <row r="22" spans="1:12" x14ac:dyDescent="0.25">
      <c r="A22" s="2">
        <v>3238</v>
      </c>
      <c r="B22" s="119" t="s">
        <v>18</v>
      </c>
      <c r="C22" s="120"/>
      <c r="D22" s="120"/>
      <c r="E22" s="121"/>
      <c r="F22" s="53">
        <v>25000</v>
      </c>
      <c r="G22" s="47">
        <v>29378.23</v>
      </c>
      <c r="H22" s="45">
        <f t="shared" si="1"/>
        <v>-4378.2299999999996</v>
      </c>
      <c r="I22" s="56">
        <f t="shared" si="0"/>
        <v>117.51291999999999</v>
      </c>
      <c r="J22" s="55" t="e">
        <f>(#REF!/G22)*100</f>
        <v>#REF!</v>
      </c>
      <c r="K22" s="14"/>
    </row>
    <row r="23" spans="1:12" x14ac:dyDescent="0.25">
      <c r="A23" s="2">
        <v>3239</v>
      </c>
      <c r="B23" s="122" t="s">
        <v>19</v>
      </c>
      <c r="C23" s="123"/>
      <c r="D23" s="123"/>
      <c r="E23" s="124"/>
      <c r="F23" s="51">
        <v>16000</v>
      </c>
      <c r="G23" s="47">
        <v>29439.03</v>
      </c>
      <c r="H23" s="45">
        <f t="shared" si="1"/>
        <v>-13439.029999999999</v>
      </c>
      <c r="I23" s="56">
        <f t="shared" si="0"/>
        <v>183.99393749999999</v>
      </c>
      <c r="J23" s="55" t="e">
        <f>(#REF!/G23)*100</f>
        <v>#REF!</v>
      </c>
      <c r="K23" s="14"/>
    </row>
    <row r="24" spans="1:12" x14ac:dyDescent="0.25">
      <c r="A24" s="2">
        <v>3241</v>
      </c>
      <c r="B24" s="119" t="s">
        <v>20</v>
      </c>
      <c r="C24" s="120"/>
      <c r="D24" s="120"/>
      <c r="E24" s="121"/>
      <c r="F24" s="53">
        <v>860</v>
      </c>
      <c r="G24" s="47">
        <v>958.15</v>
      </c>
      <c r="H24" s="45">
        <f t="shared" si="1"/>
        <v>-98.149999999999977</v>
      </c>
      <c r="I24" s="56">
        <f t="shared" si="0"/>
        <v>111.41279069767442</v>
      </c>
      <c r="J24" s="55" t="e">
        <f>(#REF!/G24)*100</f>
        <v>#REF!</v>
      </c>
      <c r="K24" s="14"/>
    </row>
    <row r="25" spans="1:12" x14ac:dyDescent="0.25">
      <c r="A25" s="2">
        <v>3292</v>
      </c>
      <c r="B25" s="119" t="s">
        <v>21</v>
      </c>
      <c r="C25" s="120"/>
      <c r="D25" s="120"/>
      <c r="E25" s="121"/>
      <c r="F25" s="51">
        <v>2000</v>
      </c>
      <c r="G25" s="47">
        <v>2401.88</v>
      </c>
      <c r="H25" s="45">
        <f t="shared" si="1"/>
        <v>-401.88000000000011</v>
      </c>
      <c r="I25" s="56">
        <f t="shared" si="0"/>
        <v>120.09400000000001</v>
      </c>
      <c r="J25" s="55" t="e">
        <f>(#REF!/G25)*100</f>
        <v>#REF!</v>
      </c>
      <c r="K25" s="14"/>
    </row>
    <row r="26" spans="1:12" x14ac:dyDescent="0.25">
      <c r="A26" s="2">
        <v>3293</v>
      </c>
      <c r="B26" s="119" t="s">
        <v>22</v>
      </c>
      <c r="C26" s="120"/>
      <c r="D26" s="120"/>
      <c r="E26" s="121"/>
      <c r="F26" s="53">
        <v>5000</v>
      </c>
      <c r="G26" s="47">
        <v>4755.6099999999997</v>
      </c>
      <c r="H26" s="45">
        <f t="shared" si="1"/>
        <v>244.39000000000033</v>
      </c>
      <c r="I26" s="56">
        <f t="shared" si="0"/>
        <v>95.112199999999987</v>
      </c>
      <c r="J26" s="55" t="e">
        <f>(#REF!/G26)*100</f>
        <v>#REF!</v>
      </c>
      <c r="K26" s="14"/>
    </row>
    <row r="27" spans="1:12" x14ac:dyDescent="0.25">
      <c r="A27" s="2">
        <v>3294</v>
      </c>
      <c r="B27" s="119" t="s">
        <v>23</v>
      </c>
      <c r="C27" s="120"/>
      <c r="D27" s="120"/>
      <c r="E27" s="121"/>
      <c r="F27" s="53">
        <v>1500</v>
      </c>
      <c r="G27" s="47">
        <v>1240</v>
      </c>
      <c r="H27" s="45">
        <f t="shared" si="1"/>
        <v>260</v>
      </c>
      <c r="I27" s="56">
        <f t="shared" si="0"/>
        <v>82.666666666666671</v>
      </c>
      <c r="J27" s="55" t="e">
        <f>(#REF!/G27)*100</f>
        <v>#REF!</v>
      </c>
      <c r="K27" s="14"/>
    </row>
    <row r="28" spans="1:12" x14ac:dyDescent="0.25">
      <c r="A28" s="2">
        <v>3295</v>
      </c>
      <c r="B28" s="119" t="s">
        <v>24</v>
      </c>
      <c r="C28" s="120"/>
      <c r="D28" s="120"/>
      <c r="E28" s="121"/>
      <c r="F28" s="53">
        <v>1000</v>
      </c>
      <c r="G28" s="47">
        <v>450</v>
      </c>
      <c r="H28" s="45">
        <f t="shared" si="1"/>
        <v>550</v>
      </c>
      <c r="I28" s="56">
        <f t="shared" si="0"/>
        <v>45</v>
      </c>
      <c r="J28" s="55" t="e">
        <f>(#REF!/G28)*100</f>
        <v>#REF!</v>
      </c>
      <c r="K28" s="14"/>
    </row>
    <row r="29" spans="1:12" x14ac:dyDescent="0.25">
      <c r="A29" s="2">
        <v>3296</v>
      </c>
      <c r="B29" s="119" t="s">
        <v>25</v>
      </c>
      <c r="C29" s="120"/>
      <c r="D29" s="120"/>
      <c r="E29" s="121"/>
      <c r="F29" s="53">
        <v>0</v>
      </c>
      <c r="G29" s="47">
        <v>0</v>
      </c>
      <c r="H29" s="45">
        <f t="shared" si="1"/>
        <v>0</v>
      </c>
      <c r="I29" s="17">
        <v>0</v>
      </c>
      <c r="J29" s="23" t="e">
        <f>(#REF!/G29)*100</f>
        <v>#REF!</v>
      </c>
      <c r="K29" s="1"/>
    </row>
    <row r="30" spans="1:12" x14ac:dyDescent="0.25">
      <c r="A30" s="2">
        <v>3299</v>
      </c>
      <c r="B30" s="119" t="s">
        <v>26</v>
      </c>
      <c r="C30" s="120"/>
      <c r="D30" s="120"/>
      <c r="E30" s="121"/>
      <c r="F30" s="53">
        <v>1000</v>
      </c>
      <c r="G30" s="47">
        <v>1091.68</v>
      </c>
      <c r="H30" s="45">
        <f t="shared" si="1"/>
        <v>-91.680000000000064</v>
      </c>
      <c r="I30" s="17">
        <f t="shared" si="0"/>
        <v>109.16799999999999</v>
      </c>
      <c r="J30" s="23" t="e">
        <f>(#REF!/G30)*100</f>
        <v>#REF!</v>
      </c>
      <c r="K30" s="1"/>
    </row>
    <row r="31" spans="1:12" x14ac:dyDescent="0.25">
      <c r="A31" s="2">
        <v>3431</v>
      </c>
      <c r="B31" s="119" t="s">
        <v>27</v>
      </c>
      <c r="C31" s="120"/>
      <c r="D31" s="120"/>
      <c r="E31" s="121"/>
      <c r="F31" s="53">
        <v>200</v>
      </c>
      <c r="G31" s="47">
        <v>1.9</v>
      </c>
      <c r="H31" s="45">
        <f t="shared" si="1"/>
        <v>198.1</v>
      </c>
      <c r="I31" s="17">
        <f t="shared" si="0"/>
        <v>0.95</v>
      </c>
      <c r="J31" s="24" t="e">
        <f>(#REF!/G31)*100</f>
        <v>#REF!</v>
      </c>
      <c r="K31" s="1"/>
    </row>
    <row r="32" spans="1:12" x14ac:dyDescent="0.25">
      <c r="A32" s="2">
        <v>3433</v>
      </c>
      <c r="B32" s="119" t="s">
        <v>28</v>
      </c>
      <c r="C32" s="120"/>
      <c r="D32" s="120"/>
      <c r="E32" s="121"/>
      <c r="F32" s="53">
        <v>300</v>
      </c>
      <c r="G32" s="47">
        <v>202.87</v>
      </c>
      <c r="H32" s="45">
        <f t="shared" si="1"/>
        <v>97.13</v>
      </c>
      <c r="I32" s="17">
        <f t="shared" si="0"/>
        <v>67.623333333333335</v>
      </c>
      <c r="J32" s="23" t="e">
        <f>(#REF!/G32)*100</f>
        <v>#REF!</v>
      </c>
      <c r="K32" s="1"/>
      <c r="L32" s="14"/>
    </row>
    <row r="33" spans="1:11" x14ac:dyDescent="0.25">
      <c r="A33" s="2">
        <v>3434</v>
      </c>
      <c r="B33" s="119" t="s">
        <v>29</v>
      </c>
      <c r="C33" s="120"/>
      <c r="D33" s="120"/>
      <c r="E33" s="121"/>
      <c r="F33" s="53">
        <v>0</v>
      </c>
      <c r="G33" s="47">
        <v>0</v>
      </c>
      <c r="H33" s="45">
        <f>F33-G33</f>
        <v>0</v>
      </c>
      <c r="I33" s="17">
        <v>0</v>
      </c>
      <c r="J33" s="25" t="e">
        <f>(#REF!/G33)*100</f>
        <v>#REF!</v>
      </c>
      <c r="K33" s="1"/>
    </row>
    <row r="34" spans="1:11" x14ac:dyDescent="0.25">
      <c r="A34" s="95"/>
      <c r="B34" s="157" t="s">
        <v>61</v>
      </c>
      <c r="C34" s="158"/>
      <c r="D34" s="158"/>
      <c r="E34" s="159"/>
      <c r="F34" s="96">
        <f>SUM(F4:F33)</f>
        <v>750000</v>
      </c>
      <c r="G34" s="97">
        <f>SUM(G4:G33)</f>
        <v>795752.31000000017</v>
      </c>
      <c r="H34" s="98">
        <f>SUM(H4:H33)</f>
        <v>-45752.310000000005</v>
      </c>
      <c r="I34" s="100">
        <f t="shared" si="0"/>
        <v>106.10030800000003</v>
      </c>
      <c r="J34" s="20" t="e">
        <f>(#REF!/G34)*100</f>
        <v>#REF!</v>
      </c>
      <c r="K34" s="1"/>
    </row>
    <row r="35" spans="1:11" x14ac:dyDescent="0.25">
      <c r="A35" s="140"/>
      <c r="B35" s="141"/>
      <c r="C35" s="141"/>
      <c r="D35" s="141"/>
      <c r="E35" s="141"/>
      <c r="F35" s="141"/>
      <c r="G35" s="141"/>
      <c r="H35" s="141"/>
      <c r="I35" s="141"/>
      <c r="J35" s="10"/>
      <c r="K35" s="14"/>
    </row>
    <row r="36" spans="1:11" x14ac:dyDescent="0.25">
      <c r="A36" s="113" t="s">
        <v>31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"/>
    </row>
    <row r="37" spans="1:11" x14ac:dyDescent="0.25">
      <c r="A37" s="2">
        <v>3221</v>
      </c>
      <c r="B37" s="119" t="s">
        <v>8</v>
      </c>
      <c r="C37" s="120"/>
      <c r="D37" s="120"/>
      <c r="E37" s="121"/>
      <c r="F37" s="47">
        <v>5000</v>
      </c>
      <c r="G37" s="46">
        <v>4984.38</v>
      </c>
      <c r="H37" s="3">
        <f t="shared" ref="H37:H48" si="2">F37-G37</f>
        <v>15.619999999999891</v>
      </c>
      <c r="I37" s="17">
        <f t="shared" ref="I37:I47" si="3">G37/F37*100</f>
        <v>99.687600000000003</v>
      </c>
      <c r="J37" s="19" t="e">
        <f>(#REF!/G37)*100</f>
        <v>#REF!</v>
      </c>
    </row>
    <row r="38" spans="1:11" x14ac:dyDescent="0.25">
      <c r="A38" s="2">
        <v>3225</v>
      </c>
      <c r="B38" s="119" t="s">
        <v>11</v>
      </c>
      <c r="C38" s="120"/>
      <c r="D38" s="120"/>
      <c r="E38" s="121"/>
      <c r="F38" s="47">
        <v>0</v>
      </c>
      <c r="G38" s="46">
        <v>0</v>
      </c>
      <c r="H38" s="3">
        <f t="shared" si="2"/>
        <v>0</v>
      </c>
      <c r="I38" s="17">
        <v>0</v>
      </c>
      <c r="J38" s="19" t="e">
        <f>(#REF!/G38)*100</f>
        <v>#REF!</v>
      </c>
    </row>
    <row r="39" spans="1:11" x14ac:dyDescent="0.25">
      <c r="A39" s="2">
        <v>3231</v>
      </c>
      <c r="B39" s="122" t="s">
        <v>32</v>
      </c>
      <c r="C39" s="123"/>
      <c r="D39" s="123"/>
      <c r="E39" s="124"/>
      <c r="F39" s="47">
        <v>2000</v>
      </c>
      <c r="G39" s="46">
        <v>1875.75</v>
      </c>
      <c r="H39" s="3">
        <f t="shared" si="2"/>
        <v>124.25</v>
      </c>
      <c r="I39" s="17">
        <f t="shared" si="3"/>
        <v>93.787499999999994</v>
      </c>
      <c r="J39" s="19" t="e">
        <f>(#REF!/G39)*100</f>
        <v>#REF!</v>
      </c>
    </row>
    <row r="40" spans="1:11" x14ac:dyDescent="0.25">
      <c r="A40" s="2">
        <v>3232</v>
      </c>
      <c r="B40" s="122" t="s">
        <v>33</v>
      </c>
      <c r="C40" s="123"/>
      <c r="D40" s="123"/>
      <c r="E40" s="124"/>
      <c r="F40" s="47">
        <v>500</v>
      </c>
      <c r="G40" s="46">
        <v>500</v>
      </c>
      <c r="H40" s="4">
        <f t="shared" si="2"/>
        <v>0</v>
      </c>
      <c r="I40" s="17">
        <f t="shared" si="3"/>
        <v>100</v>
      </c>
      <c r="J40" s="19" t="e">
        <f>(#REF!/G40)*100</f>
        <v>#REF!</v>
      </c>
    </row>
    <row r="41" spans="1:11" x14ac:dyDescent="0.25">
      <c r="A41" s="2">
        <v>3239</v>
      </c>
      <c r="B41" s="122" t="s">
        <v>19</v>
      </c>
      <c r="C41" s="123"/>
      <c r="D41" s="123"/>
      <c r="E41" s="124"/>
      <c r="F41" s="47">
        <v>0</v>
      </c>
      <c r="G41" s="46">
        <v>0</v>
      </c>
      <c r="H41" s="4">
        <f t="shared" si="2"/>
        <v>0</v>
      </c>
      <c r="I41" s="17">
        <v>0</v>
      </c>
      <c r="J41" s="19" t="e">
        <f>(#REF!/G41)*100</f>
        <v>#REF!</v>
      </c>
    </row>
    <row r="42" spans="1:11" x14ac:dyDescent="0.25">
      <c r="A42" s="5">
        <v>3241</v>
      </c>
      <c r="B42" s="122" t="s">
        <v>20</v>
      </c>
      <c r="C42" s="123"/>
      <c r="D42" s="123"/>
      <c r="E42" s="124"/>
      <c r="F42" s="47">
        <v>0</v>
      </c>
      <c r="G42" s="46">
        <v>0</v>
      </c>
      <c r="H42" s="4">
        <f t="shared" si="2"/>
        <v>0</v>
      </c>
      <c r="I42" s="17">
        <v>0</v>
      </c>
      <c r="J42" s="19" t="e">
        <f>(#REF!/G42)*100</f>
        <v>#REF!</v>
      </c>
    </row>
    <row r="43" spans="1:11" x14ac:dyDescent="0.25">
      <c r="A43" s="5">
        <v>3293</v>
      </c>
      <c r="B43" s="122" t="s">
        <v>22</v>
      </c>
      <c r="C43" s="123"/>
      <c r="D43" s="123"/>
      <c r="E43" s="124"/>
      <c r="F43" s="47">
        <v>0</v>
      </c>
      <c r="G43" s="46">
        <v>0</v>
      </c>
      <c r="H43" s="4">
        <f t="shared" si="2"/>
        <v>0</v>
      </c>
      <c r="I43" s="17">
        <v>0</v>
      </c>
      <c r="J43" s="19" t="e">
        <f>(#REF!/G43)*100</f>
        <v>#REF!</v>
      </c>
    </row>
    <row r="44" spans="1:11" x14ac:dyDescent="0.25">
      <c r="A44" s="5">
        <v>4221</v>
      </c>
      <c r="B44" s="122" t="s">
        <v>34</v>
      </c>
      <c r="C44" s="123"/>
      <c r="D44" s="123"/>
      <c r="E44" s="124"/>
      <c r="F44" s="47">
        <v>4000</v>
      </c>
      <c r="G44" s="46">
        <v>3186.25</v>
      </c>
      <c r="H44" s="3">
        <f t="shared" si="2"/>
        <v>813.75</v>
      </c>
      <c r="I44" s="17">
        <f t="shared" si="3"/>
        <v>79.65625</v>
      </c>
      <c r="J44" s="19" t="e">
        <f>(#REF!/G44)*100</f>
        <v>#REF!</v>
      </c>
    </row>
    <row r="45" spans="1:11" x14ac:dyDescent="0.25">
      <c r="A45" s="5">
        <v>4241</v>
      </c>
      <c r="B45" s="122" t="s">
        <v>35</v>
      </c>
      <c r="C45" s="123"/>
      <c r="D45" s="123"/>
      <c r="E45" s="124"/>
      <c r="F45" s="47">
        <v>3500</v>
      </c>
      <c r="G45" s="46">
        <v>920.98</v>
      </c>
      <c r="H45" s="41">
        <f t="shared" si="2"/>
        <v>2579.02</v>
      </c>
      <c r="I45" s="17">
        <f t="shared" si="3"/>
        <v>26.313714285714283</v>
      </c>
      <c r="J45" s="19" t="e">
        <f>(#REF!/G45)*100</f>
        <v>#REF!</v>
      </c>
      <c r="K45" s="1"/>
    </row>
    <row r="46" spans="1:11" x14ac:dyDescent="0.25">
      <c r="A46" s="84"/>
      <c r="B46" s="142" t="s">
        <v>58</v>
      </c>
      <c r="C46" s="143"/>
      <c r="D46" s="143"/>
      <c r="E46" s="144"/>
      <c r="F46" s="83">
        <f>SUM(F37:F45)</f>
        <v>15000</v>
      </c>
      <c r="G46" s="85">
        <f>SUM(G37:G45)</f>
        <v>11467.36</v>
      </c>
      <c r="H46" s="85">
        <f>F46-G46</f>
        <v>3532.6399999999994</v>
      </c>
      <c r="I46" s="86">
        <f t="shared" si="3"/>
        <v>76.449066666666667</v>
      </c>
      <c r="J46" s="21" t="e">
        <f>(#REF!/G46)*100</f>
        <v>#REF!</v>
      </c>
    </row>
    <row r="47" spans="1:11" x14ac:dyDescent="0.25">
      <c r="A47" s="16">
        <v>6615</v>
      </c>
      <c r="B47" s="122" t="s">
        <v>56</v>
      </c>
      <c r="C47" s="166"/>
      <c r="D47" s="166"/>
      <c r="E47" s="166"/>
      <c r="F47" s="47">
        <v>4000</v>
      </c>
      <c r="G47" s="47">
        <v>3092.13</v>
      </c>
      <c r="H47" s="17">
        <f>F47-G47</f>
        <v>907.86999999999989</v>
      </c>
      <c r="I47" s="17">
        <f t="shared" si="3"/>
        <v>77.303250000000006</v>
      </c>
      <c r="J47" s="11" t="e">
        <f>(#REF!/G47)*100</f>
        <v>#REF!</v>
      </c>
    </row>
    <row r="48" spans="1:11" x14ac:dyDescent="0.25">
      <c r="A48" s="58">
        <v>9221</v>
      </c>
      <c r="B48" s="150" t="s">
        <v>57</v>
      </c>
      <c r="C48" s="151"/>
      <c r="D48" s="151"/>
      <c r="E48" s="152"/>
      <c r="F48" s="59">
        <v>11000</v>
      </c>
      <c r="G48" s="59">
        <v>0</v>
      </c>
      <c r="H48" s="60">
        <f t="shared" si="2"/>
        <v>11000</v>
      </c>
      <c r="I48" s="61">
        <v>0</v>
      </c>
      <c r="J48" s="11" t="e">
        <f>(#REF!/G48)*100</f>
        <v>#REF!</v>
      </c>
    </row>
    <row r="49" spans="1:11" x14ac:dyDescent="0.25">
      <c r="A49" s="101"/>
      <c r="B49" s="147" t="s">
        <v>59</v>
      </c>
      <c r="C49" s="147"/>
      <c r="D49" s="147"/>
      <c r="E49" s="147"/>
      <c r="F49" s="102">
        <f>SUM(F47:F48)</f>
        <v>15000</v>
      </c>
      <c r="G49" s="102">
        <f>SUM(G47:G48)</f>
        <v>3092.13</v>
      </c>
      <c r="H49" s="103">
        <f>SUM(H47:H48)</f>
        <v>11907.869999999999</v>
      </c>
      <c r="I49" s="104">
        <f t="shared" ref="I49" si="4">G49/F49*100</f>
        <v>20.6142</v>
      </c>
      <c r="J49" s="11" t="e">
        <f>(#REF!/G49)*100</f>
        <v>#REF!</v>
      </c>
    </row>
    <row r="50" spans="1:11" x14ac:dyDescent="0.25">
      <c r="A50" s="140"/>
      <c r="B50" s="141"/>
      <c r="C50" s="141"/>
      <c r="D50" s="141"/>
      <c r="E50" s="141"/>
      <c r="F50" s="141"/>
      <c r="G50" s="141"/>
      <c r="H50" s="141"/>
      <c r="I50" s="141"/>
      <c r="J50" s="15"/>
      <c r="K50" s="14"/>
    </row>
    <row r="51" spans="1:11" x14ac:dyDescent="0.25">
      <c r="A51" s="113" t="s">
        <v>36</v>
      </c>
      <c r="B51" s="114"/>
      <c r="C51" s="114"/>
      <c r="D51" s="114"/>
      <c r="E51" s="114"/>
      <c r="F51" s="114"/>
      <c r="G51" s="114"/>
      <c r="H51" s="114"/>
      <c r="I51" s="114"/>
      <c r="J51" s="115"/>
      <c r="K51" s="1"/>
    </row>
    <row r="52" spans="1:11" x14ac:dyDescent="0.25">
      <c r="A52" s="39">
        <v>3211</v>
      </c>
      <c r="B52" s="122" t="s">
        <v>4</v>
      </c>
      <c r="C52" s="123"/>
      <c r="D52" s="123"/>
      <c r="E52" s="124"/>
      <c r="F52" s="17">
        <v>6500</v>
      </c>
      <c r="G52" s="35">
        <v>6324</v>
      </c>
      <c r="H52" s="17">
        <f>F52-G52</f>
        <v>176</v>
      </c>
      <c r="I52" s="35">
        <f t="shared" ref="I52:I60" si="5">G52/F52*100</f>
        <v>97.292307692307688</v>
      </c>
      <c r="J52" s="36"/>
      <c r="K52" s="1"/>
    </row>
    <row r="53" spans="1:11" x14ac:dyDescent="0.25">
      <c r="A53" s="2">
        <v>3221</v>
      </c>
      <c r="B53" s="119" t="s">
        <v>8</v>
      </c>
      <c r="C53" s="120"/>
      <c r="D53" s="120"/>
      <c r="E53" s="121"/>
      <c r="F53" s="17">
        <v>0</v>
      </c>
      <c r="G53" s="17">
        <v>0</v>
      </c>
      <c r="H53" s="35">
        <f t="shared" ref="H53:H60" si="6">F53-G53</f>
        <v>0</v>
      </c>
      <c r="I53" s="17">
        <v>0</v>
      </c>
      <c r="J53" s="19" t="e">
        <f>(#REF!/G53)*100</f>
        <v>#REF!</v>
      </c>
    </row>
    <row r="54" spans="1:11" x14ac:dyDescent="0.25">
      <c r="A54" s="2">
        <v>3223</v>
      </c>
      <c r="B54" s="122" t="s">
        <v>9</v>
      </c>
      <c r="C54" s="123"/>
      <c r="D54" s="123"/>
      <c r="E54" s="124"/>
      <c r="F54" s="17">
        <v>2300</v>
      </c>
      <c r="G54" s="17">
        <v>0</v>
      </c>
      <c r="H54" s="35">
        <f t="shared" si="6"/>
        <v>2300</v>
      </c>
      <c r="I54" s="17">
        <f t="shared" si="5"/>
        <v>0</v>
      </c>
      <c r="J54" s="19" t="e">
        <f>(#REF!/G54)*100</f>
        <v>#REF!</v>
      </c>
    </row>
    <row r="55" spans="1:11" x14ac:dyDescent="0.25">
      <c r="A55" s="2">
        <v>3232</v>
      </c>
      <c r="B55" s="162" t="s">
        <v>37</v>
      </c>
      <c r="C55" s="162"/>
      <c r="D55" s="162"/>
      <c r="E55" s="162"/>
      <c r="F55" s="17">
        <v>3000</v>
      </c>
      <c r="G55" s="17">
        <v>1752.4</v>
      </c>
      <c r="H55" s="57">
        <f t="shared" si="6"/>
        <v>1247.5999999999999</v>
      </c>
      <c r="I55" s="17">
        <f t="shared" si="5"/>
        <v>58.413333333333341</v>
      </c>
      <c r="J55" s="19" t="e">
        <f>(#REF!/G55)*100</f>
        <v>#REF!</v>
      </c>
    </row>
    <row r="56" spans="1:11" x14ac:dyDescent="0.25">
      <c r="A56" s="2">
        <v>3293</v>
      </c>
      <c r="B56" s="122" t="s">
        <v>22</v>
      </c>
      <c r="C56" s="123"/>
      <c r="D56" s="123"/>
      <c r="E56" s="124"/>
      <c r="F56" s="17">
        <v>0</v>
      </c>
      <c r="G56" s="17">
        <v>0</v>
      </c>
      <c r="H56" s="57">
        <f t="shared" si="6"/>
        <v>0</v>
      </c>
      <c r="I56" s="17">
        <v>0</v>
      </c>
      <c r="J56" s="37"/>
    </row>
    <row r="57" spans="1:11" x14ac:dyDescent="0.25">
      <c r="A57" s="2">
        <v>4222</v>
      </c>
      <c r="B57" s="122" t="s">
        <v>71</v>
      </c>
      <c r="C57" s="123"/>
      <c r="D57" s="123"/>
      <c r="E57" s="124"/>
      <c r="F57" s="17">
        <v>0</v>
      </c>
      <c r="G57" s="17">
        <v>3450</v>
      </c>
      <c r="H57" s="35">
        <f t="shared" si="6"/>
        <v>-3450</v>
      </c>
      <c r="I57" s="17">
        <v>0</v>
      </c>
      <c r="J57" s="19" t="e">
        <f>(#REF!/G57)*100</f>
        <v>#REF!</v>
      </c>
    </row>
    <row r="58" spans="1:11" x14ac:dyDescent="0.25">
      <c r="A58" s="84"/>
      <c r="B58" s="142" t="s">
        <v>58</v>
      </c>
      <c r="C58" s="143"/>
      <c r="D58" s="143"/>
      <c r="E58" s="144"/>
      <c r="F58" s="86">
        <f>SUM(F52:F57)</f>
        <v>11800</v>
      </c>
      <c r="G58" s="86">
        <f>SUM(G52:G57)</f>
        <v>11526.4</v>
      </c>
      <c r="H58" s="87">
        <f t="shared" si="6"/>
        <v>273.60000000000036</v>
      </c>
      <c r="I58" s="86">
        <f>G58/F58*100</f>
        <v>97.681355932203388</v>
      </c>
      <c r="J58" s="21" t="e">
        <f>(#REF!/G58)*100</f>
        <v>#REF!</v>
      </c>
    </row>
    <row r="59" spans="1:11" x14ac:dyDescent="0.25">
      <c r="A59" s="16">
        <v>6526</v>
      </c>
      <c r="B59" s="122" t="s">
        <v>60</v>
      </c>
      <c r="C59" s="123"/>
      <c r="D59" s="123"/>
      <c r="E59" s="124"/>
      <c r="F59" s="17">
        <v>10000</v>
      </c>
      <c r="G59" s="17">
        <v>10592.03</v>
      </c>
      <c r="H59" s="35">
        <f t="shared" si="6"/>
        <v>-592.03000000000065</v>
      </c>
      <c r="I59" s="17">
        <f t="shared" si="5"/>
        <v>105.92030000000001</v>
      </c>
      <c r="J59" s="40" t="e">
        <f>(#REF!/G59)*100</f>
        <v>#REF!</v>
      </c>
    </row>
    <row r="60" spans="1:11" x14ac:dyDescent="0.25">
      <c r="A60" s="63">
        <v>9221</v>
      </c>
      <c r="B60" s="135" t="s">
        <v>57</v>
      </c>
      <c r="C60" s="135"/>
      <c r="D60" s="135"/>
      <c r="E60" s="135"/>
      <c r="F60" s="60">
        <v>1800</v>
      </c>
      <c r="G60" s="60">
        <v>0</v>
      </c>
      <c r="H60" s="62">
        <f t="shared" si="6"/>
        <v>1800</v>
      </c>
      <c r="I60" s="60">
        <f t="shared" si="5"/>
        <v>0</v>
      </c>
      <c r="J60" s="15" t="e">
        <f>(#REF!/G60)*100</f>
        <v>#REF!</v>
      </c>
      <c r="K60" s="1"/>
    </row>
    <row r="61" spans="1:11" x14ac:dyDescent="0.25">
      <c r="A61" s="105"/>
      <c r="B61" s="137" t="s">
        <v>59</v>
      </c>
      <c r="C61" s="147"/>
      <c r="D61" s="147"/>
      <c r="E61" s="148"/>
      <c r="F61" s="104">
        <f>SUM(F59:F60)</f>
        <v>11800</v>
      </c>
      <c r="G61" s="104">
        <f>SUM(G59:G60)</f>
        <v>10592.03</v>
      </c>
      <c r="H61" s="103">
        <f>SUM(H59:H60)</f>
        <v>1207.9699999999993</v>
      </c>
      <c r="I61" s="104">
        <f>G61/F61*100</f>
        <v>89.762966101694914</v>
      </c>
      <c r="J61" s="15" t="e">
        <f>(#REF!/G61)*100</f>
        <v>#REF!</v>
      </c>
      <c r="K61" s="1"/>
    </row>
    <row r="62" spans="1:11" x14ac:dyDescent="0.25">
      <c r="A62" s="140"/>
      <c r="B62" s="141"/>
      <c r="C62" s="141"/>
      <c r="D62" s="141"/>
      <c r="E62" s="141"/>
      <c r="F62" s="141"/>
      <c r="G62" s="141"/>
      <c r="H62" s="141"/>
      <c r="I62" s="141"/>
      <c r="J62" s="15"/>
      <c r="K62" s="14"/>
    </row>
    <row r="63" spans="1:11" x14ac:dyDescent="0.25">
      <c r="A63" s="113" t="s">
        <v>38</v>
      </c>
      <c r="B63" s="114"/>
      <c r="C63" s="114"/>
      <c r="D63" s="114"/>
      <c r="E63" s="114"/>
      <c r="F63" s="114"/>
      <c r="G63" s="114"/>
      <c r="H63" s="114"/>
      <c r="I63" s="114"/>
      <c r="J63" s="115"/>
      <c r="K63" s="1"/>
    </row>
    <row r="64" spans="1:11" x14ac:dyDescent="0.25">
      <c r="A64" s="2">
        <v>3111</v>
      </c>
      <c r="B64" s="119" t="s">
        <v>39</v>
      </c>
      <c r="C64" s="120"/>
      <c r="D64" s="120"/>
      <c r="E64" s="121"/>
      <c r="F64" s="47">
        <v>300000</v>
      </c>
      <c r="G64" s="67">
        <v>259443.19</v>
      </c>
      <c r="H64" s="47">
        <f t="shared" ref="H64:H91" si="7">F64-G64</f>
        <v>40556.81</v>
      </c>
      <c r="I64" s="56">
        <f t="shared" ref="I64:I91" si="8">G64/F64*100</f>
        <v>86.481063333333324</v>
      </c>
      <c r="J64" s="27" t="e">
        <f>(#REF!/G64)*100</f>
        <v>#REF!</v>
      </c>
    </row>
    <row r="65" spans="1:10" x14ac:dyDescent="0.25">
      <c r="A65" s="63">
        <v>3111</v>
      </c>
      <c r="B65" s="110" t="s">
        <v>40</v>
      </c>
      <c r="C65" s="111"/>
      <c r="D65" s="111"/>
      <c r="E65" s="112"/>
      <c r="F65" s="75">
        <v>7000000</v>
      </c>
      <c r="G65" s="59">
        <v>6841616.0899999999</v>
      </c>
      <c r="H65" s="74">
        <f t="shared" si="7"/>
        <v>158383.91000000015</v>
      </c>
      <c r="I65" s="71">
        <f t="shared" si="8"/>
        <v>97.737372714285712</v>
      </c>
      <c r="J65" s="28" t="e">
        <f>(#REF!/G65)*100</f>
        <v>#REF!</v>
      </c>
    </row>
    <row r="66" spans="1:10" x14ac:dyDescent="0.25">
      <c r="A66" s="63">
        <v>3113</v>
      </c>
      <c r="B66" s="110" t="s">
        <v>54</v>
      </c>
      <c r="C66" s="111"/>
      <c r="D66" s="111"/>
      <c r="E66" s="112"/>
      <c r="F66" s="68">
        <v>120000</v>
      </c>
      <c r="G66" s="59">
        <v>130970.27</v>
      </c>
      <c r="H66" s="77">
        <f t="shared" si="7"/>
        <v>-10970.270000000004</v>
      </c>
      <c r="I66" s="72">
        <f t="shared" si="8"/>
        <v>109.14189166666668</v>
      </c>
      <c r="J66" s="29" t="e">
        <f>(#REF!/G66)*100</f>
        <v>#REF!</v>
      </c>
    </row>
    <row r="67" spans="1:10" x14ac:dyDescent="0.25">
      <c r="A67" s="63">
        <v>3121</v>
      </c>
      <c r="B67" s="110" t="s">
        <v>3</v>
      </c>
      <c r="C67" s="111"/>
      <c r="D67" s="111"/>
      <c r="E67" s="112"/>
      <c r="F67" s="75">
        <v>12000</v>
      </c>
      <c r="G67" s="59">
        <v>14446</v>
      </c>
      <c r="H67" s="76">
        <f t="shared" si="7"/>
        <v>-2446</v>
      </c>
      <c r="I67" s="72">
        <f t="shared" si="8"/>
        <v>120.38333333333333</v>
      </c>
      <c r="J67" s="27" t="e">
        <f>(#REF!/G67)*100</f>
        <v>#REF!</v>
      </c>
    </row>
    <row r="68" spans="1:10" x14ac:dyDescent="0.25">
      <c r="A68" s="63">
        <v>3121</v>
      </c>
      <c r="B68" s="110" t="s">
        <v>53</v>
      </c>
      <c r="C68" s="111"/>
      <c r="D68" s="111"/>
      <c r="E68" s="112"/>
      <c r="F68" s="75">
        <v>250000</v>
      </c>
      <c r="G68" s="59">
        <v>318047.14</v>
      </c>
      <c r="H68" s="76">
        <f t="shared" si="7"/>
        <v>-68047.140000000014</v>
      </c>
      <c r="I68" s="72">
        <f t="shared" si="8"/>
        <v>127.218856</v>
      </c>
      <c r="J68" s="29" t="e">
        <f>(#REF!/G68)*100</f>
        <v>#REF!</v>
      </c>
    </row>
    <row r="69" spans="1:10" x14ac:dyDescent="0.25">
      <c r="A69" s="63">
        <v>3132</v>
      </c>
      <c r="B69" s="110" t="s">
        <v>41</v>
      </c>
      <c r="C69" s="111"/>
      <c r="D69" s="111"/>
      <c r="E69" s="112"/>
      <c r="F69" s="75">
        <v>43000</v>
      </c>
      <c r="G69" s="59">
        <v>41472.89</v>
      </c>
      <c r="H69" s="76">
        <f t="shared" si="7"/>
        <v>1527.1100000000006</v>
      </c>
      <c r="I69" s="72">
        <f t="shared" si="8"/>
        <v>96.448581395348825</v>
      </c>
      <c r="J69" s="27" t="e">
        <f>(#REF!/G69)*100</f>
        <v>#REF!</v>
      </c>
    </row>
    <row r="70" spans="1:10" x14ac:dyDescent="0.25">
      <c r="A70" s="63">
        <v>3132</v>
      </c>
      <c r="B70" s="150" t="s">
        <v>52</v>
      </c>
      <c r="C70" s="151"/>
      <c r="D70" s="151"/>
      <c r="E70" s="152"/>
      <c r="F70" s="68">
        <v>1250000</v>
      </c>
      <c r="G70" s="59">
        <v>1149384.3700000001</v>
      </c>
      <c r="H70" s="70">
        <f t="shared" si="7"/>
        <v>100615.62999999989</v>
      </c>
      <c r="I70" s="59">
        <f>G70/F70*100</f>
        <v>91.950749600000009</v>
      </c>
      <c r="J70" s="30" t="e">
        <f>(#REF!/G70)*100</f>
        <v>#REF!</v>
      </c>
    </row>
    <row r="71" spans="1:10" x14ac:dyDescent="0.25">
      <c r="A71" s="63">
        <v>3133</v>
      </c>
      <c r="B71" s="153" t="s">
        <v>73</v>
      </c>
      <c r="C71" s="154"/>
      <c r="D71" s="154"/>
      <c r="E71" s="155"/>
      <c r="F71" s="68">
        <v>5000</v>
      </c>
      <c r="G71" s="73">
        <v>4525.42</v>
      </c>
      <c r="H71" s="70">
        <f t="shared" si="7"/>
        <v>474.57999999999993</v>
      </c>
      <c r="I71" s="81">
        <f t="shared" si="8"/>
        <v>90.508399999999995</v>
      </c>
      <c r="J71" s="28"/>
    </row>
    <row r="72" spans="1:10" x14ac:dyDescent="0.25">
      <c r="A72" s="63">
        <v>3211</v>
      </c>
      <c r="B72" s="110" t="s">
        <v>4</v>
      </c>
      <c r="C72" s="111"/>
      <c r="D72" s="111"/>
      <c r="E72" s="112"/>
      <c r="F72" s="59">
        <v>140000</v>
      </c>
      <c r="G72" s="77">
        <v>137408.51</v>
      </c>
      <c r="H72" s="76">
        <f t="shared" si="7"/>
        <v>2591.4899999999907</v>
      </c>
      <c r="I72" s="72">
        <f t="shared" si="8"/>
        <v>98.148935714285727</v>
      </c>
      <c r="J72" s="27" t="e">
        <f>(#REF!/G72)*100</f>
        <v>#REF!</v>
      </c>
    </row>
    <row r="73" spans="1:10" x14ac:dyDescent="0.25">
      <c r="A73" s="63">
        <v>3214</v>
      </c>
      <c r="B73" s="134" t="s">
        <v>7</v>
      </c>
      <c r="C73" s="135"/>
      <c r="D73" s="135"/>
      <c r="E73" s="136"/>
      <c r="F73" s="60">
        <v>0</v>
      </c>
      <c r="G73" s="60">
        <v>0</v>
      </c>
      <c r="H73" s="60">
        <f t="shared" si="7"/>
        <v>0</v>
      </c>
      <c r="I73" s="72">
        <v>0</v>
      </c>
      <c r="J73" s="6"/>
    </row>
    <row r="74" spans="1:10" x14ac:dyDescent="0.25">
      <c r="A74" s="63">
        <v>3221</v>
      </c>
      <c r="B74" s="110" t="s">
        <v>8</v>
      </c>
      <c r="C74" s="111"/>
      <c r="D74" s="111"/>
      <c r="E74" s="112"/>
      <c r="F74" s="59">
        <v>0</v>
      </c>
      <c r="G74" s="59">
        <v>0</v>
      </c>
      <c r="H74" s="59">
        <f t="shared" si="7"/>
        <v>0</v>
      </c>
      <c r="I74" s="72">
        <v>0</v>
      </c>
      <c r="J74" s="27" t="e">
        <f>(#REF!/G74)*100</f>
        <v>#REF!</v>
      </c>
    </row>
    <row r="75" spans="1:10" x14ac:dyDescent="0.25">
      <c r="A75" s="63">
        <v>3223</v>
      </c>
      <c r="B75" s="78" t="s">
        <v>9</v>
      </c>
      <c r="C75" s="79"/>
      <c r="D75" s="79"/>
      <c r="E75" s="80"/>
      <c r="F75" s="59">
        <v>23000</v>
      </c>
      <c r="G75" s="59">
        <v>7621.37</v>
      </c>
      <c r="H75" s="59">
        <f t="shared" si="7"/>
        <v>15378.630000000001</v>
      </c>
      <c r="I75" s="72">
        <f t="shared" si="8"/>
        <v>33.136391304347825</v>
      </c>
      <c r="J75" s="27"/>
    </row>
    <row r="76" spans="1:10" x14ac:dyDescent="0.25">
      <c r="A76" s="63">
        <v>3225</v>
      </c>
      <c r="B76" s="110" t="s">
        <v>11</v>
      </c>
      <c r="C76" s="111"/>
      <c r="D76" s="111"/>
      <c r="E76" s="112"/>
      <c r="F76" s="59">
        <v>10000</v>
      </c>
      <c r="G76" s="59">
        <v>15230</v>
      </c>
      <c r="H76" s="59">
        <f t="shared" si="7"/>
        <v>-5230</v>
      </c>
      <c r="I76" s="72">
        <f t="shared" si="8"/>
        <v>152.29999999999998</v>
      </c>
      <c r="J76" s="27" t="e">
        <f>(#REF!/G76)*100</f>
        <v>#REF!</v>
      </c>
    </row>
    <row r="77" spans="1:10" x14ac:dyDescent="0.25">
      <c r="A77" s="63">
        <v>3231</v>
      </c>
      <c r="B77" s="110" t="s">
        <v>32</v>
      </c>
      <c r="C77" s="111"/>
      <c r="D77" s="111"/>
      <c r="E77" s="112"/>
      <c r="F77" s="59">
        <v>150000</v>
      </c>
      <c r="G77" s="59">
        <v>147955</v>
      </c>
      <c r="H77" s="59">
        <f t="shared" si="7"/>
        <v>2045</v>
      </c>
      <c r="I77" s="72">
        <f t="shared" si="8"/>
        <v>98.636666666666656</v>
      </c>
      <c r="J77" s="27" t="e">
        <f>(#REF!/G77)*100</f>
        <v>#REF!</v>
      </c>
    </row>
    <row r="78" spans="1:10" x14ac:dyDescent="0.25">
      <c r="A78" s="63">
        <v>3233</v>
      </c>
      <c r="B78" s="110" t="s">
        <v>14</v>
      </c>
      <c r="C78" s="111"/>
      <c r="D78" s="111"/>
      <c r="E78" s="112"/>
      <c r="F78" s="59">
        <v>0</v>
      </c>
      <c r="G78" s="59">
        <v>0</v>
      </c>
      <c r="H78" s="59">
        <f t="shared" si="7"/>
        <v>0</v>
      </c>
      <c r="I78" s="72">
        <v>0</v>
      </c>
      <c r="J78" s="27" t="e">
        <f>(#REF!/G78)*100</f>
        <v>#REF!</v>
      </c>
    </row>
    <row r="79" spans="1:10" x14ac:dyDescent="0.25">
      <c r="A79" s="63">
        <v>3236</v>
      </c>
      <c r="B79" s="110" t="s">
        <v>74</v>
      </c>
      <c r="C79" s="111"/>
      <c r="D79" s="111"/>
      <c r="E79" s="112"/>
      <c r="F79" s="59">
        <v>3000</v>
      </c>
      <c r="G79" s="59">
        <v>2640</v>
      </c>
      <c r="H79" s="59">
        <f t="shared" si="7"/>
        <v>360</v>
      </c>
      <c r="I79" s="72">
        <f t="shared" si="8"/>
        <v>88</v>
      </c>
      <c r="J79" s="27" t="e">
        <f>(#REF!/G79)*100</f>
        <v>#REF!</v>
      </c>
    </row>
    <row r="80" spans="1:10" x14ac:dyDescent="0.25">
      <c r="A80" s="63">
        <v>3237</v>
      </c>
      <c r="B80" s="110" t="s">
        <v>17</v>
      </c>
      <c r="C80" s="111"/>
      <c r="D80" s="111"/>
      <c r="E80" s="112"/>
      <c r="F80" s="59">
        <v>1500</v>
      </c>
      <c r="G80" s="59">
        <v>31999.91</v>
      </c>
      <c r="H80" s="59">
        <f t="shared" si="7"/>
        <v>-30499.91</v>
      </c>
      <c r="I80" s="72">
        <f t="shared" si="8"/>
        <v>2133.3273333333336</v>
      </c>
      <c r="J80" s="29" t="e">
        <f>(#REF!/G80)*100</f>
        <v>#REF!</v>
      </c>
    </row>
    <row r="81" spans="1:11" x14ac:dyDescent="0.25">
      <c r="A81" s="63">
        <v>3239</v>
      </c>
      <c r="B81" s="110" t="s">
        <v>19</v>
      </c>
      <c r="C81" s="111"/>
      <c r="D81" s="111"/>
      <c r="E81" s="112"/>
      <c r="F81" s="59">
        <v>0</v>
      </c>
      <c r="G81" s="59">
        <v>0</v>
      </c>
      <c r="H81" s="59">
        <f t="shared" si="7"/>
        <v>0</v>
      </c>
      <c r="I81" s="72">
        <v>0</v>
      </c>
      <c r="J81" s="27" t="e">
        <f>(#REF!/G81)*100</f>
        <v>#REF!</v>
      </c>
    </row>
    <row r="82" spans="1:11" x14ac:dyDescent="0.25">
      <c r="A82" s="63">
        <v>3241</v>
      </c>
      <c r="B82" s="110" t="s">
        <v>50</v>
      </c>
      <c r="C82" s="111"/>
      <c r="D82" s="111"/>
      <c r="E82" s="112"/>
      <c r="F82" s="59">
        <v>90000</v>
      </c>
      <c r="G82" s="59">
        <v>91800.48</v>
      </c>
      <c r="H82" s="59">
        <f t="shared" si="7"/>
        <v>-1800.4799999999959</v>
      </c>
      <c r="I82" s="72">
        <f t="shared" si="8"/>
        <v>102.00053333333332</v>
      </c>
      <c r="J82" s="27" t="e">
        <f>(#REF!/G82)*100</f>
        <v>#REF!</v>
      </c>
    </row>
    <row r="83" spans="1:11" x14ac:dyDescent="0.25">
      <c r="A83" s="63">
        <v>3292</v>
      </c>
      <c r="B83" s="110" t="s">
        <v>21</v>
      </c>
      <c r="C83" s="111"/>
      <c r="D83" s="111"/>
      <c r="E83" s="112"/>
      <c r="F83" s="59">
        <v>5000</v>
      </c>
      <c r="G83" s="59">
        <v>4763.4399999999996</v>
      </c>
      <c r="H83" s="59">
        <f t="shared" si="7"/>
        <v>236.5600000000004</v>
      </c>
      <c r="I83" s="72">
        <f t="shared" si="8"/>
        <v>95.268799999999985</v>
      </c>
      <c r="J83" s="27" t="e">
        <f>(#REF!/G83)*100</f>
        <v>#REF!</v>
      </c>
    </row>
    <row r="84" spans="1:11" x14ac:dyDescent="0.25">
      <c r="A84" s="63">
        <v>3293</v>
      </c>
      <c r="B84" s="110" t="s">
        <v>22</v>
      </c>
      <c r="C84" s="111"/>
      <c r="D84" s="111"/>
      <c r="E84" s="112"/>
      <c r="F84" s="59">
        <v>7000</v>
      </c>
      <c r="G84" s="59">
        <v>6306.99</v>
      </c>
      <c r="H84" s="59">
        <f t="shared" si="7"/>
        <v>693.01000000000022</v>
      </c>
      <c r="I84" s="72">
        <f t="shared" si="8"/>
        <v>90.099857142857147</v>
      </c>
      <c r="J84" s="27" t="e">
        <f>(#REF!/G84)*100</f>
        <v>#REF!</v>
      </c>
      <c r="K84" t="s">
        <v>55</v>
      </c>
    </row>
    <row r="85" spans="1:11" x14ac:dyDescent="0.25">
      <c r="A85" s="63">
        <v>3295</v>
      </c>
      <c r="B85" s="110" t="s">
        <v>51</v>
      </c>
      <c r="C85" s="111"/>
      <c r="D85" s="111"/>
      <c r="E85" s="112"/>
      <c r="F85" s="68">
        <v>25000</v>
      </c>
      <c r="G85" s="59">
        <v>26350</v>
      </c>
      <c r="H85" s="77">
        <f t="shared" si="7"/>
        <v>-1350</v>
      </c>
      <c r="I85" s="72">
        <f t="shared" si="8"/>
        <v>105.4</v>
      </c>
      <c r="J85" s="29" t="e">
        <f>(#REF!/G85)*100</f>
        <v>#REF!</v>
      </c>
    </row>
    <row r="86" spans="1:11" x14ac:dyDescent="0.25">
      <c r="A86" s="2">
        <v>3296</v>
      </c>
      <c r="B86" s="119" t="s">
        <v>25</v>
      </c>
      <c r="C86" s="120"/>
      <c r="D86" s="120"/>
      <c r="E86" s="121"/>
      <c r="F86" s="47">
        <v>80000</v>
      </c>
      <c r="G86" s="47">
        <v>79500.350000000006</v>
      </c>
      <c r="H86" s="47">
        <f t="shared" si="7"/>
        <v>499.64999999999418</v>
      </c>
      <c r="I86" s="56">
        <f t="shared" si="8"/>
        <v>99.375437500000004</v>
      </c>
      <c r="J86" s="27" t="e">
        <f>(#REF!/G86)*100</f>
        <v>#REF!</v>
      </c>
    </row>
    <row r="87" spans="1:11" x14ac:dyDescent="0.25">
      <c r="A87" s="2">
        <v>3299</v>
      </c>
      <c r="B87" s="119" t="s">
        <v>26</v>
      </c>
      <c r="C87" s="120"/>
      <c r="D87" s="120"/>
      <c r="E87" s="121"/>
      <c r="F87" s="47">
        <v>0</v>
      </c>
      <c r="G87" s="47">
        <v>6187.14</v>
      </c>
      <c r="H87" s="47">
        <f t="shared" si="7"/>
        <v>-6187.14</v>
      </c>
      <c r="I87" s="56">
        <v>0</v>
      </c>
      <c r="J87" s="27" t="e">
        <f>(#REF!/G87)*100</f>
        <v>#REF!</v>
      </c>
    </row>
    <row r="88" spans="1:11" x14ac:dyDescent="0.25">
      <c r="A88" s="2">
        <v>3431</v>
      </c>
      <c r="B88" s="122" t="s">
        <v>27</v>
      </c>
      <c r="C88" s="123"/>
      <c r="D88" s="123"/>
      <c r="E88" s="124"/>
      <c r="F88" s="47">
        <v>3000</v>
      </c>
      <c r="G88" s="47">
        <v>61.4</v>
      </c>
      <c r="H88" s="17">
        <f t="shared" si="7"/>
        <v>2938.6</v>
      </c>
      <c r="I88" s="56">
        <f t="shared" si="8"/>
        <v>2.0466666666666669</v>
      </c>
      <c r="J88" s="7" t="e">
        <f>(#REF!/G88)*100</f>
        <v>#REF!</v>
      </c>
    </row>
    <row r="89" spans="1:11" x14ac:dyDescent="0.25">
      <c r="A89" s="2">
        <v>4221</v>
      </c>
      <c r="B89" s="119" t="s">
        <v>34</v>
      </c>
      <c r="C89" s="120"/>
      <c r="D89" s="120"/>
      <c r="E89" s="121"/>
      <c r="F89" s="47">
        <v>9050</v>
      </c>
      <c r="G89" s="47">
        <v>9050</v>
      </c>
      <c r="H89" s="47">
        <f t="shared" si="7"/>
        <v>0</v>
      </c>
      <c r="I89" s="56">
        <f t="shared" si="8"/>
        <v>100</v>
      </c>
      <c r="J89" s="27" t="e">
        <f>(#REF!/G89)*100</f>
        <v>#REF!</v>
      </c>
    </row>
    <row r="90" spans="1:11" x14ac:dyDescent="0.25">
      <c r="A90" s="2">
        <v>4241</v>
      </c>
      <c r="B90" s="122" t="s">
        <v>35</v>
      </c>
      <c r="C90" s="123"/>
      <c r="D90" s="123"/>
      <c r="E90" s="124"/>
      <c r="F90" s="47">
        <v>10000</v>
      </c>
      <c r="G90" s="47">
        <v>14079.52</v>
      </c>
      <c r="H90" s="47">
        <f t="shared" si="7"/>
        <v>-4079.5200000000004</v>
      </c>
      <c r="I90" s="56">
        <f t="shared" si="8"/>
        <v>140.79520000000002</v>
      </c>
      <c r="J90" s="27" t="e">
        <f>(#REF!/G90)*100</f>
        <v>#REF!</v>
      </c>
    </row>
    <row r="91" spans="1:11" x14ac:dyDescent="0.25">
      <c r="A91" s="88"/>
      <c r="B91" s="142" t="s">
        <v>58</v>
      </c>
      <c r="C91" s="143"/>
      <c r="D91" s="143"/>
      <c r="E91" s="144"/>
      <c r="F91" s="89">
        <f>SUM(F64:F90)</f>
        <v>9536550</v>
      </c>
      <c r="G91" s="89">
        <f>SUM(G64:G90)</f>
        <v>9340859.4799999986</v>
      </c>
      <c r="H91" s="83">
        <f t="shared" si="7"/>
        <v>195690.52000000142</v>
      </c>
      <c r="I91" s="90">
        <f t="shared" si="8"/>
        <v>97.947994610210174</v>
      </c>
      <c r="J91" s="31" t="e">
        <f>(#REF!/G91)*100</f>
        <v>#REF!</v>
      </c>
    </row>
    <row r="92" spans="1:11" x14ac:dyDescent="0.25">
      <c r="A92" s="16">
        <v>6341</v>
      </c>
      <c r="B92" s="122" t="s">
        <v>63</v>
      </c>
      <c r="C92" s="123"/>
      <c r="D92" s="123"/>
      <c r="E92" s="124"/>
      <c r="F92" s="44">
        <v>0</v>
      </c>
      <c r="G92" s="17">
        <v>0</v>
      </c>
      <c r="H92" s="17">
        <f t="shared" ref="H92:H96" si="9">F92-G92</f>
        <v>0</v>
      </c>
      <c r="I92" s="18">
        <v>0</v>
      </c>
      <c r="J92" s="12"/>
    </row>
    <row r="93" spans="1:11" x14ac:dyDescent="0.25">
      <c r="A93" s="2">
        <v>6361</v>
      </c>
      <c r="B93" s="123" t="s">
        <v>64</v>
      </c>
      <c r="C93" s="123"/>
      <c r="D93" s="123"/>
      <c r="E93" s="123"/>
      <c r="F93" s="47">
        <v>9164550</v>
      </c>
      <c r="G93" s="17">
        <v>8976168.4900000002</v>
      </c>
      <c r="H93" s="17">
        <f t="shared" si="9"/>
        <v>188381.50999999978</v>
      </c>
      <c r="I93" s="18">
        <f t="shared" ref="I93:I96" si="10">G93/F93*100</f>
        <v>97.944454337637964</v>
      </c>
      <c r="J93" s="12" t="e">
        <f>(#REF!/G93)*100</f>
        <v>#REF!</v>
      </c>
    </row>
    <row r="94" spans="1:11" x14ac:dyDescent="0.25">
      <c r="A94" s="16">
        <v>6362</v>
      </c>
      <c r="B94" s="122" t="s">
        <v>65</v>
      </c>
      <c r="C94" s="123"/>
      <c r="D94" s="123"/>
      <c r="E94" s="124"/>
      <c r="F94" s="47">
        <v>10000</v>
      </c>
      <c r="G94" s="17">
        <v>9118.65</v>
      </c>
      <c r="H94" s="17">
        <f t="shared" si="9"/>
        <v>881.35000000000036</v>
      </c>
      <c r="I94" s="18">
        <f t="shared" si="10"/>
        <v>91.186499999999995</v>
      </c>
      <c r="J94" s="12" t="e">
        <f>(#REF!/G94)*100</f>
        <v>#REF!</v>
      </c>
    </row>
    <row r="95" spans="1:11" x14ac:dyDescent="0.25">
      <c r="A95" s="39">
        <v>6381</v>
      </c>
      <c r="B95" s="140" t="s">
        <v>72</v>
      </c>
      <c r="C95" s="141"/>
      <c r="D95" s="141"/>
      <c r="E95" s="149"/>
      <c r="F95" s="45">
        <v>0</v>
      </c>
      <c r="G95" s="34">
        <v>34125.360000000001</v>
      </c>
      <c r="H95" s="17">
        <f t="shared" si="9"/>
        <v>-34125.360000000001</v>
      </c>
      <c r="I95" s="18">
        <v>0</v>
      </c>
      <c r="J95" s="31" t="e">
        <f>(#REF!/G95)*100</f>
        <v>#REF!</v>
      </c>
    </row>
    <row r="96" spans="1:11" x14ac:dyDescent="0.25">
      <c r="A96" s="58">
        <v>9221</v>
      </c>
      <c r="B96" s="134" t="s">
        <v>57</v>
      </c>
      <c r="C96" s="135"/>
      <c r="D96" s="135"/>
      <c r="E96" s="136"/>
      <c r="F96" s="69">
        <v>362000</v>
      </c>
      <c r="G96" s="65">
        <v>0</v>
      </c>
      <c r="H96" s="60">
        <f t="shared" si="9"/>
        <v>362000</v>
      </c>
      <c r="I96" s="64">
        <f t="shared" si="10"/>
        <v>0</v>
      </c>
      <c r="J96" s="12" t="e">
        <f>(#REF!/G96)*100</f>
        <v>#REF!</v>
      </c>
    </row>
    <row r="97" spans="1:11" x14ac:dyDescent="0.25">
      <c r="A97" s="105"/>
      <c r="B97" s="137" t="s">
        <v>59</v>
      </c>
      <c r="C97" s="147"/>
      <c r="D97" s="147"/>
      <c r="E97" s="148"/>
      <c r="F97" s="106">
        <f>SUM(F92:F96)</f>
        <v>9536550</v>
      </c>
      <c r="G97" s="102">
        <f>SUM(G92:G96)</f>
        <v>9019412.5</v>
      </c>
      <c r="H97" s="107">
        <f>SUM(H92:H96)</f>
        <v>517137.49999999977</v>
      </c>
      <c r="I97" s="107">
        <f>G97/F97*100</f>
        <v>94.577310452941575</v>
      </c>
      <c r="J97" s="12"/>
    </row>
    <row r="98" spans="1:11" x14ac:dyDescent="0.25">
      <c r="A98" s="145"/>
      <c r="B98" s="146"/>
      <c r="C98" s="146"/>
      <c r="D98" s="146"/>
      <c r="E98" s="146"/>
      <c r="F98" s="146"/>
      <c r="G98" s="146"/>
      <c r="H98" s="146"/>
      <c r="I98" s="146"/>
      <c r="J98" s="12"/>
    </row>
    <row r="99" spans="1:11" x14ac:dyDescent="0.25">
      <c r="A99" s="113" t="s">
        <v>42</v>
      </c>
      <c r="B99" s="114"/>
      <c r="C99" s="114"/>
      <c r="D99" s="114"/>
      <c r="E99" s="114"/>
      <c r="F99" s="114"/>
      <c r="G99" s="114"/>
      <c r="H99" s="114"/>
      <c r="I99" s="114"/>
      <c r="J99" s="115"/>
      <c r="K99" s="1"/>
    </row>
    <row r="100" spans="1:11" x14ac:dyDescent="0.25">
      <c r="A100" s="2">
        <v>3811</v>
      </c>
      <c r="B100" s="119" t="s">
        <v>43</v>
      </c>
      <c r="C100" s="120"/>
      <c r="D100" s="120"/>
      <c r="E100" s="121"/>
      <c r="F100" s="66">
        <v>24000</v>
      </c>
      <c r="G100" s="47">
        <v>10920</v>
      </c>
      <c r="H100" s="27">
        <f t="shared" ref="H100:H103" si="11">F100-G100</f>
        <v>13080</v>
      </c>
      <c r="I100" s="56">
        <f t="shared" ref="I100:I103" si="12">G100/F100*100</f>
        <v>45.5</v>
      </c>
      <c r="J100" s="22" t="e">
        <f>(#REF!/G100)*100</f>
        <v>#REF!</v>
      </c>
    </row>
    <row r="101" spans="1:11" x14ac:dyDescent="0.25">
      <c r="A101" s="82"/>
      <c r="B101" s="131" t="s">
        <v>58</v>
      </c>
      <c r="C101" s="132"/>
      <c r="D101" s="132"/>
      <c r="E101" s="133"/>
      <c r="F101" s="91">
        <f>SUM(F100)</f>
        <v>24000</v>
      </c>
      <c r="G101" s="92">
        <f>SUM(G100)</f>
        <v>10920</v>
      </c>
      <c r="H101" s="93">
        <f t="shared" si="11"/>
        <v>13080</v>
      </c>
      <c r="I101" s="94">
        <f>G101/F101*100</f>
        <v>45.5</v>
      </c>
      <c r="J101" s="32" t="e">
        <f>(#REF!/G101)*100</f>
        <v>#REF!</v>
      </c>
    </row>
    <row r="102" spans="1:11" x14ac:dyDescent="0.25">
      <c r="A102" s="39">
        <v>6631</v>
      </c>
      <c r="B102" s="122" t="s">
        <v>75</v>
      </c>
      <c r="C102" s="123"/>
      <c r="D102" s="123"/>
      <c r="E102" s="124"/>
      <c r="F102" s="66">
        <v>24000</v>
      </c>
      <c r="G102" s="44">
        <v>23806</v>
      </c>
      <c r="H102" s="47">
        <f>F102-G102</f>
        <v>194</v>
      </c>
      <c r="I102" s="56">
        <f t="shared" si="12"/>
        <v>99.191666666666663</v>
      </c>
      <c r="J102" s="38"/>
    </row>
    <row r="103" spans="1:11" x14ac:dyDescent="0.25">
      <c r="A103" s="58">
        <v>9221</v>
      </c>
      <c r="B103" s="134" t="s">
        <v>57</v>
      </c>
      <c r="C103" s="135"/>
      <c r="D103" s="135"/>
      <c r="E103" s="136"/>
      <c r="F103" s="68">
        <v>0</v>
      </c>
      <c r="G103" s="68">
        <v>0</v>
      </c>
      <c r="H103" s="60">
        <f t="shared" si="11"/>
        <v>0</v>
      </c>
      <c r="I103" s="60">
        <v>0</v>
      </c>
      <c r="J103" s="13" t="e">
        <f>(#REF!/G103)*100</f>
        <v>#REF!</v>
      </c>
    </row>
    <row r="104" spans="1:11" x14ac:dyDescent="0.25">
      <c r="A104" s="105"/>
      <c r="B104" s="137" t="s">
        <v>59</v>
      </c>
      <c r="C104" s="138"/>
      <c r="D104" s="138"/>
      <c r="E104" s="139"/>
      <c r="F104" s="106">
        <f>SUM(F102:F103)</f>
        <v>24000</v>
      </c>
      <c r="G104" s="102">
        <f>SUM(G102:G103)</f>
        <v>23806</v>
      </c>
      <c r="H104" s="104">
        <f>SUM(H102:H103)</f>
        <v>194</v>
      </c>
      <c r="I104" s="104">
        <f>G104/F104*100</f>
        <v>99.191666666666663</v>
      </c>
      <c r="J104" s="13"/>
    </row>
    <row r="105" spans="1:11" x14ac:dyDescent="0.25">
      <c r="A105" s="140"/>
      <c r="B105" s="141"/>
      <c r="C105" s="141"/>
      <c r="D105" s="141"/>
      <c r="E105" s="141"/>
      <c r="F105" s="141"/>
      <c r="G105" s="141"/>
      <c r="H105" s="141"/>
      <c r="I105" s="141"/>
      <c r="J105" s="13"/>
    </row>
    <row r="106" spans="1:11" x14ac:dyDescent="0.25">
      <c r="A106" s="116" t="s">
        <v>44</v>
      </c>
      <c r="B106" s="117"/>
      <c r="C106" s="117"/>
      <c r="D106" s="117"/>
      <c r="E106" s="117"/>
      <c r="F106" s="117"/>
      <c r="G106" s="117"/>
      <c r="H106" s="117"/>
      <c r="I106" s="117"/>
      <c r="J106" s="118"/>
      <c r="K106" s="1"/>
    </row>
    <row r="107" spans="1:11" x14ac:dyDescent="0.25">
      <c r="A107" s="2">
        <v>3111</v>
      </c>
      <c r="B107" s="119" t="s">
        <v>45</v>
      </c>
      <c r="C107" s="120"/>
      <c r="D107" s="120"/>
      <c r="E107" s="121"/>
      <c r="F107" s="44">
        <v>140000</v>
      </c>
      <c r="G107" s="47">
        <v>142547.1</v>
      </c>
      <c r="H107" s="46">
        <f t="shared" ref="H107:H111" si="13">F107-G107</f>
        <v>-2547.1000000000058</v>
      </c>
      <c r="I107" s="56">
        <f t="shared" ref="I107:I111" si="14">G107/F107*100</f>
        <v>101.81935714285714</v>
      </c>
      <c r="J107" s="19" t="e">
        <f>(#REF!/G107)*100</f>
        <v>#REF!</v>
      </c>
    </row>
    <row r="108" spans="1:11" x14ac:dyDescent="0.25">
      <c r="A108" s="2">
        <v>3121</v>
      </c>
      <c r="B108" s="119" t="s">
        <v>3</v>
      </c>
      <c r="C108" s="120"/>
      <c r="D108" s="120"/>
      <c r="E108" s="121"/>
      <c r="F108" s="47">
        <v>12500</v>
      </c>
      <c r="G108" s="47">
        <v>12500</v>
      </c>
      <c r="H108" s="47">
        <f t="shared" si="13"/>
        <v>0</v>
      </c>
      <c r="I108" s="56">
        <f t="shared" si="14"/>
        <v>100</v>
      </c>
      <c r="J108" s="19" t="e">
        <f>(#REF!/G108)*100</f>
        <v>#REF!</v>
      </c>
    </row>
    <row r="109" spans="1:11" x14ac:dyDescent="0.25">
      <c r="A109" s="2">
        <v>3132</v>
      </c>
      <c r="B109" s="119" t="s">
        <v>46</v>
      </c>
      <c r="C109" s="120"/>
      <c r="D109" s="120"/>
      <c r="E109" s="121"/>
      <c r="F109" s="47">
        <v>23000</v>
      </c>
      <c r="G109" s="47">
        <v>23422.52</v>
      </c>
      <c r="H109" s="47">
        <f t="shared" si="13"/>
        <v>-422.52000000000044</v>
      </c>
      <c r="I109" s="56">
        <f t="shared" si="14"/>
        <v>101.83704347826088</v>
      </c>
      <c r="J109" s="19" t="e">
        <f>(#REF!/G109)*100</f>
        <v>#REF!</v>
      </c>
    </row>
    <row r="110" spans="1:11" x14ac:dyDescent="0.25">
      <c r="A110" s="2">
        <v>3212</v>
      </c>
      <c r="B110" s="119" t="s">
        <v>47</v>
      </c>
      <c r="C110" s="120"/>
      <c r="D110" s="120"/>
      <c r="E110" s="121"/>
      <c r="F110" s="47">
        <v>4000</v>
      </c>
      <c r="G110" s="47">
        <v>5167.66</v>
      </c>
      <c r="H110" s="47">
        <f t="shared" si="13"/>
        <v>-1167.6599999999999</v>
      </c>
      <c r="I110" s="56">
        <f t="shared" si="14"/>
        <v>129.19149999999999</v>
      </c>
      <c r="J110" s="19" t="e">
        <f>(#REF!/G110)*100</f>
        <v>#REF!</v>
      </c>
    </row>
    <row r="111" spans="1:11" x14ac:dyDescent="0.25">
      <c r="A111" s="2">
        <v>3222</v>
      </c>
      <c r="B111" s="119" t="s">
        <v>30</v>
      </c>
      <c r="C111" s="120"/>
      <c r="D111" s="120"/>
      <c r="E111" s="121"/>
      <c r="F111" s="47">
        <v>23000</v>
      </c>
      <c r="G111" s="47">
        <v>22783.73</v>
      </c>
      <c r="H111" s="47">
        <f t="shared" si="13"/>
        <v>216.27000000000044</v>
      </c>
      <c r="I111" s="56">
        <f t="shared" si="14"/>
        <v>99.0596956521739</v>
      </c>
      <c r="J111" s="19" t="e">
        <f>(#REF!/G111)*100</f>
        <v>#REF!</v>
      </c>
    </row>
    <row r="112" spans="1:11" x14ac:dyDescent="0.25">
      <c r="A112" s="99"/>
      <c r="B112" s="127" t="s">
        <v>62</v>
      </c>
      <c r="C112" s="128"/>
      <c r="D112" s="128"/>
      <c r="E112" s="129"/>
      <c r="F112" s="97">
        <f>SUM(F107:F111)</f>
        <v>202500</v>
      </c>
      <c r="G112" s="97">
        <f>SUM(G107:G111)</f>
        <v>206421.01</v>
      </c>
      <c r="H112" s="97">
        <f>SUM(H107:H111)</f>
        <v>-3921.0100000000057</v>
      </c>
      <c r="I112" s="100">
        <f>G112/F112*100</f>
        <v>101.93630123456792</v>
      </c>
      <c r="J112" s="9" t="e">
        <f>(#REF!/G112)*100</f>
        <v>#REF!</v>
      </c>
    </row>
    <row r="113" spans="3:10" x14ac:dyDescent="0.25">
      <c r="F113" s="109"/>
      <c r="G113" s="109"/>
    </row>
    <row r="114" spans="3:10" x14ac:dyDescent="0.25">
      <c r="C114" s="130" t="s">
        <v>48</v>
      </c>
      <c r="D114" s="130"/>
      <c r="F114" s="125"/>
      <c r="G114" s="126"/>
      <c r="H114" s="42"/>
      <c r="I114" s="33"/>
      <c r="J114" s="33" t="e">
        <f>(#REF!/G114)*100</f>
        <v>#REF!</v>
      </c>
    </row>
    <row r="115" spans="3:10" x14ac:dyDescent="0.25">
      <c r="F115" s="108"/>
      <c r="G115" s="108"/>
    </row>
    <row r="116" spans="3:10" x14ac:dyDescent="0.25">
      <c r="F116" s="108"/>
      <c r="G116" s="108"/>
    </row>
    <row r="117" spans="3:10" x14ac:dyDescent="0.25">
      <c r="F117" s="108"/>
      <c r="G117" s="108"/>
    </row>
    <row r="118" spans="3:10" x14ac:dyDescent="0.25">
      <c r="F118" s="108"/>
      <c r="G118" s="108"/>
    </row>
    <row r="119" spans="3:10" x14ac:dyDescent="0.25">
      <c r="I119" s="14"/>
    </row>
    <row r="120" spans="3:10" x14ac:dyDescent="0.25">
      <c r="F120" s="14"/>
    </row>
  </sheetData>
  <mergeCells count="118">
    <mergeCell ref="B59:E59"/>
    <mergeCell ref="B43:E43"/>
    <mergeCell ref="A36:J36"/>
    <mergeCell ref="B37:E37"/>
    <mergeCell ref="B38:E38"/>
    <mergeCell ref="B39:E39"/>
    <mergeCell ref="B58:E58"/>
    <mergeCell ref="B52:E52"/>
    <mergeCell ref="B56:E56"/>
    <mergeCell ref="A1:J1"/>
    <mergeCell ref="B57:E57"/>
    <mergeCell ref="B55:E55"/>
    <mergeCell ref="B53:E53"/>
    <mergeCell ref="B54:E54"/>
    <mergeCell ref="A51:J51"/>
    <mergeCell ref="B46:E46"/>
    <mergeCell ref="B40:E40"/>
    <mergeCell ref="B41:E41"/>
    <mergeCell ref="B42:E42"/>
    <mergeCell ref="B44:E44"/>
    <mergeCell ref="B45:E45"/>
    <mergeCell ref="B10:E10"/>
    <mergeCell ref="B47:E47"/>
    <mergeCell ref="B48:E48"/>
    <mergeCell ref="B49:E49"/>
    <mergeCell ref="A35:I35"/>
    <mergeCell ref="A50:I50"/>
    <mergeCell ref="B24:E24"/>
    <mergeCell ref="B34:E34"/>
    <mergeCell ref="B23:E23"/>
    <mergeCell ref="B25:E25"/>
    <mergeCell ref="B26:E26"/>
    <mergeCell ref="B27:E27"/>
    <mergeCell ref="B28:E28"/>
    <mergeCell ref="B17:E17"/>
    <mergeCell ref="B18:E18"/>
    <mergeCell ref="B19:E19"/>
    <mergeCell ref="B20:E20"/>
    <mergeCell ref="B29:E29"/>
    <mergeCell ref="B30:E30"/>
    <mergeCell ref="B31:E31"/>
    <mergeCell ref="B32:E32"/>
    <mergeCell ref="B33:E33"/>
    <mergeCell ref="A3:J3"/>
    <mergeCell ref="B2:E2"/>
    <mergeCell ref="B4:E4"/>
    <mergeCell ref="B21:E21"/>
    <mergeCell ref="B22:E22"/>
    <mergeCell ref="B11:E11"/>
    <mergeCell ref="B12:E12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66:E66"/>
    <mergeCell ref="B67:E67"/>
    <mergeCell ref="B68:E68"/>
    <mergeCell ref="B69:E69"/>
    <mergeCell ref="B70:E70"/>
    <mergeCell ref="B71:E71"/>
    <mergeCell ref="B64:E64"/>
    <mergeCell ref="B60:E60"/>
    <mergeCell ref="B61:E61"/>
    <mergeCell ref="A62:I62"/>
    <mergeCell ref="B65:E65"/>
    <mergeCell ref="A63:J63"/>
    <mergeCell ref="A98:I98"/>
    <mergeCell ref="B92:E92"/>
    <mergeCell ref="B93:E93"/>
    <mergeCell ref="B94:E94"/>
    <mergeCell ref="B96:E96"/>
    <mergeCell ref="B97:E97"/>
    <mergeCell ref="B95:E95"/>
    <mergeCell ref="B72:E72"/>
    <mergeCell ref="B74:E74"/>
    <mergeCell ref="B76:E76"/>
    <mergeCell ref="B73:E73"/>
    <mergeCell ref="B77:E77"/>
    <mergeCell ref="B90:E90"/>
    <mergeCell ref="B91:E91"/>
    <mergeCell ref="B85:E85"/>
    <mergeCell ref="B87:E87"/>
    <mergeCell ref="B89:E89"/>
    <mergeCell ref="B88:E88"/>
    <mergeCell ref="B78:E78"/>
    <mergeCell ref="B79:E79"/>
    <mergeCell ref="B80:E80"/>
    <mergeCell ref="B81:E81"/>
    <mergeCell ref="B82:E82"/>
    <mergeCell ref="F117:G117"/>
    <mergeCell ref="F118:G118"/>
    <mergeCell ref="F113:G113"/>
    <mergeCell ref="F115:G115"/>
    <mergeCell ref="F116:G116"/>
    <mergeCell ref="B83:E83"/>
    <mergeCell ref="A99:J99"/>
    <mergeCell ref="A106:J106"/>
    <mergeCell ref="B107:E107"/>
    <mergeCell ref="B108:E108"/>
    <mergeCell ref="B109:E109"/>
    <mergeCell ref="B102:E102"/>
    <mergeCell ref="B84:E84"/>
    <mergeCell ref="B86:E86"/>
    <mergeCell ref="F114:G114"/>
    <mergeCell ref="B110:E110"/>
    <mergeCell ref="B112:E112"/>
    <mergeCell ref="C114:D114"/>
    <mergeCell ref="B111:E111"/>
    <mergeCell ref="B100:E100"/>
    <mergeCell ref="B101:E101"/>
    <mergeCell ref="B103:E103"/>
    <mergeCell ref="B104:E104"/>
    <mergeCell ref="A105:I10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cp:lastPrinted>2023-02-14T12:56:11Z</cp:lastPrinted>
  <dcterms:created xsi:type="dcterms:W3CDTF">2021-12-20T11:57:25Z</dcterms:created>
  <dcterms:modified xsi:type="dcterms:W3CDTF">2023-02-24T12:07:46Z</dcterms:modified>
</cp:coreProperties>
</file>